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/>
  </bookViews>
  <sheets>
    <sheet name="C.2" sheetId="8" r:id="rId1"/>
    <sheet name="C.3" sheetId="9" r:id="rId2"/>
    <sheet name="C.4" sheetId="10" r:id="rId3"/>
    <sheet name="C.3.1" sheetId="11" r:id="rId4"/>
    <sheet name="C.4.1" sheetId="12" r:id="rId5"/>
    <sheet name="C.3.2" sheetId="13" r:id="rId6"/>
    <sheet name="C.4.2" sheetId="14" r:id="rId7"/>
    <sheet name="C.3.3" sheetId="15" r:id="rId8"/>
    <sheet name="C.4.3" sheetId="16" r:id="rId9"/>
    <sheet name="B.1" sheetId="1" r:id="rId10"/>
    <sheet name="B.2" sheetId="2" r:id="rId11"/>
    <sheet name="B.2.1" sheetId="3" r:id="rId12"/>
    <sheet name="B.2.2" sheetId="4" r:id="rId13"/>
    <sheet name="B.2.3" sheetId="5" r:id="rId14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</definedNames>
  <calcPr calcId="145621"/>
</workbook>
</file>

<file path=xl/calcChain.xml><?xml version="1.0" encoding="utf-8"?>
<calcChain xmlns="http://schemas.openxmlformats.org/spreadsheetml/2006/main">
  <c r="H16" i="16" l="1"/>
  <c r="D16" i="16"/>
  <c r="J16" i="16"/>
  <c r="I16" i="16"/>
  <c r="F16" i="16"/>
  <c r="E16" i="16"/>
  <c r="K16" i="16"/>
  <c r="G16" i="16"/>
  <c r="C16" i="16"/>
  <c r="K8" i="16"/>
  <c r="J8" i="16"/>
  <c r="H8" i="16"/>
  <c r="G8" i="16"/>
  <c r="F8" i="16"/>
  <c r="D8" i="16"/>
  <c r="C8" i="16"/>
  <c r="I8" i="16"/>
  <c r="E8" i="16"/>
  <c r="K4" i="16"/>
  <c r="J4" i="16"/>
  <c r="J26" i="16" s="1"/>
  <c r="H4" i="16"/>
  <c r="H26" i="16" s="1"/>
  <c r="G4" i="16"/>
  <c r="F4" i="16"/>
  <c r="F26" i="16" s="1"/>
  <c r="D4" i="16"/>
  <c r="D26" i="16" s="1"/>
  <c r="C4" i="16"/>
  <c r="I4" i="16"/>
  <c r="E4" i="16"/>
  <c r="E26" i="16" s="1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Z6" i="15"/>
  <c r="Z5" i="15"/>
  <c r="K19" i="15"/>
  <c r="J19" i="15"/>
  <c r="I19" i="15"/>
  <c r="H19" i="15"/>
  <c r="G19" i="15"/>
  <c r="F19" i="15"/>
  <c r="E19" i="15"/>
  <c r="D19" i="15"/>
  <c r="C19" i="15"/>
  <c r="Z4" i="15"/>
  <c r="K16" i="14"/>
  <c r="H16" i="14"/>
  <c r="G16" i="14"/>
  <c r="D16" i="14"/>
  <c r="C16" i="14"/>
  <c r="J16" i="14"/>
  <c r="I16" i="14"/>
  <c r="F16" i="14"/>
  <c r="E16" i="14"/>
  <c r="I8" i="14"/>
  <c r="H8" i="14"/>
  <c r="E8" i="14"/>
  <c r="D8" i="14"/>
  <c r="K8" i="14"/>
  <c r="J8" i="14"/>
  <c r="G8" i="14"/>
  <c r="F8" i="14"/>
  <c r="C8" i="14"/>
  <c r="I4" i="14"/>
  <c r="I26" i="14" s="1"/>
  <c r="H4" i="14"/>
  <c r="H26" i="14" s="1"/>
  <c r="E4" i="14"/>
  <c r="E26" i="14" s="1"/>
  <c r="D4" i="14"/>
  <c r="D26" i="14" s="1"/>
  <c r="K4" i="14"/>
  <c r="K26" i="14" s="1"/>
  <c r="J4" i="14"/>
  <c r="J26" i="14" s="1"/>
  <c r="G4" i="14"/>
  <c r="F4" i="14"/>
  <c r="F26" i="14" s="1"/>
  <c r="C4" i="14"/>
  <c r="C26" i="14" s="1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7" i="13"/>
  <c r="Z6" i="13"/>
  <c r="J19" i="13"/>
  <c r="F19" i="13"/>
  <c r="Z5" i="13"/>
  <c r="Z4" i="13"/>
  <c r="K19" i="13"/>
  <c r="I19" i="13"/>
  <c r="H19" i="13"/>
  <c r="G19" i="13"/>
  <c r="E19" i="13"/>
  <c r="D19" i="13"/>
  <c r="C19" i="13"/>
  <c r="H16" i="12"/>
  <c r="D16" i="12"/>
  <c r="J16" i="12"/>
  <c r="I16" i="12"/>
  <c r="F16" i="12"/>
  <c r="E16" i="12"/>
  <c r="K16" i="12"/>
  <c r="G16" i="12"/>
  <c r="C16" i="12"/>
  <c r="K8" i="12"/>
  <c r="J8" i="12"/>
  <c r="H8" i="12"/>
  <c r="G8" i="12"/>
  <c r="F8" i="12"/>
  <c r="D8" i="12"/>
  <c r="C8" i="12"/>
  <c r="I8" i="12"/>
  <c r="E8" i="12"/>
  <c r="K4" i="12"/>
  <c r="K26" i="12" s="1"/>
  <c r="J4" i="12"/>
  <c r="H4" i="12"/>
  <c r="H26" i="12" s="1"/>
  <c r="G4" i="12"/>
  <c r="G26" i="12" s="1"/>
  <c r="F4" i="12"/>
  <c r="D4" i="12"/>
  <c r="D26" i="12" s="1"/>
  <c r="C4" i="12"/>
  <c r="C26" i="12" s="1"/>
  <c r="I4" i="12"/>
  <c r="E4" i="12"/>
  <c r="E26" i="12" s="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Z6" i="11"/>
  <c r="Z5" i="11"/>
  <c r="K19" i="11"/>
  <c r="J19" i="11"/>
  <c r="I19" i="11"/>
  <c r="H19" i="11"/>
  <c r="G19" i="11"/>
  <c r="F19" i="11"/>
  <c r="E19" i="11"/>
  <c r="D19" i="11"/>
  <c r="C19" i="11"/>
  <c r="Z4" i="11"/>
  <c r="K16" i="10"/>
  <c r="J16" i="10"/>
  <c r="I16" i="10"/>
  <c r="H16" i="10"/>
  <c r="G16" i="10"/>
  <c r="F16" i="10"/>
  <c r="E16" i="10"/>
  <c r="D16" i="10"/>
  <c r="C16" i="10"/>
  <c r="H8" i="10"/>
  <c r="D8" i="10"/>
  <c r="K8" i="10"/>
  <c r="J8" i="10"/>
  <c r="I8" i="10"/>
  <c r="G8" i="10"/>
  <c r="F8" i="10"/>
  <c r="E8" i="10"/>
  <c r="C8" i="10"/>
  <c r="J4" i="10"/>
  <c r="J26" i="10" s="1"/>
  <c r="F4" i="10"/>
  <c r="F26" i="10" s="1"/>
  <c r="K4" i="10"/>
  <c r="K26" i="10" s="1"/>
  <c r="G4" i="10"/>
  <c r="G26" i="10" s="1"/>
  <c r="C4" i="10"/>
  <c r="C26" i="10" s="1"/>
  <c r="H4" i="10"/>
  <c r="D4" i="10"/>
  <c r="I4" i="10"/>
  <c r="I26" i="10" s="1"/>
  <c r="E4" i="10"/>
  <c r="E26" i="10" s="1"/>
  <c r="Z20" i="9"/>
  <c r="Z19" i="9"/>
  <c r="Z18" i="9"/>
  <c r="Z17" i="9"/>
  <c r="Z16" i="9"/>
  <c r="Z15" i="9"/>
  <c r="Z14" i="9"/>
  <c r="Z13" i="9"/>
  <c r="Z12" i="9"/>
  <c r="Z11" i="9"/>
  <c r="Z10" i="9"/>
  <c r="Z9" i="9"/>
  <c r="Z8" i="9"/>
  <c r="Z7" i="9"/>
  <c r="Z6" i="9"/>
  <c r="Z5" i="9"/>
  <c r="Z4" i="9"/>
  <c r="K19" i="9"/>
  <c r="J19" i="9"/>
  <c r="I19" i="9"/>
  <c r="H19" i="9"/>
  <c r="G19" i="9"/>
  <c r="F19" i="9"/>
  <c r="E19" i="9"/>
  <c r="D19" i="9"/>
  <c r="C19" i="9"/>
  <c r="J4" i="8"/>
  <c r="F4" i="8"/>
  <c r="K4" i="8"/>
  <c r="G4" i="8"/>
  <c r="C4" i="8"/>
  <c r="K15" i="8"/>
  <c r="J15" i="8"/>
  <c r="I15" i="8"/>
  <c r="H15" i="8"/>
  <c r="G15" i="8"/>
  <c r="F15" i="8"/>
  <c r="E15" i="8"/>
  <c r="D15" i="8"/>
  <c r="C15" i="8"/>
  <c r="I4" i="8"/>
  <c r="E4" i="8"/>
  <c r="J81" i="5"/>
  <c r="F81" i="5"/>
  <c r="K81" i="5"/>
  <c r="G81" i="5"/>
  <c r="M81" i="5"/>
  <c r="L81" i="5"/>
  <c r="L77" i="5" s="1"/>
  <c r="I81" i="5"/>
  <c r="H81" i="5"/>
  <c r="E81" i="5"/>
  <c r="M78" i="5"/>
  <c r="M77" i="5" s="1"/>
  <c r="I78" i="5"/>
  <c r="I77" i="5" s="1"/>
  <c r="E78" i="5"/>
  <c r="E77" i="5" s="1"/>
  <c r="J78" i="5"/>
  <c r="J77" i="5" s="1"/>
  <c r="F78" i="5"/>
  <c r="F77" i="5" s="1"/>
  <c r="L78" i="5"/>
  <c r="K78" i="5"/>
  <c r="K77" i="5" s="1"/>
  <c r="H78" i="5"/>
  <c r="G78" i="5"/>
  <c r="H77" i="5"/>
  <c r="M73" i="5"/>
  <c r="I73" i="5"/>
  <c r="E73" i="5"/>
  <c r="J73" i="5"/>
  <c r="F73" i="5"/>
  <c r="L73" i="5"/>
  <c r="K73" i="5"/>
  <c r="H73" i="5"/>
  <c r="G73" i="5"/>
  <c r="M68" i="5"/>
  <c r="I68" i="5"/>
  <c r="E68" i="5"/>
  <c r="J68" i="5"/>
  <c r="F68" i="5"/>
  <c r="L68" i="5"/>
  <c r="K68" i="5"/>
  <c r="H68" i="5"/>
  <c r="G68" i="5"/>
  <c r="L65" i="5"/>
  <c r="L64" i="5" s="1"/>
  <c r="H65" i="5"/>
  <c r="H64" i="5" s="1"/>
  <c r="M65" i="5"/>
  <c r="I65" i="5"/>
  <c r="E65" i="5"/>
  <c r="K65" i="5"/>
  <c r="J65" i="5"/>
  <c r="J64" i="5" s="1"/>
  <c r="G65" i="5"/>
  <c r="F65" i="5"/>
  <c r="K64" i="5"/>
  <c r="G64" i="5"/>
  <c r="J59" i="5"/>
  <c r="F59" i="5"/>
  <c r="K59" i="5"/>
  <c r="G59" i="5"/>
  <c r="M59" i="5"/>
  <c r="L59" i="5"/>
  <c r="I59" i="5"/>
  <c r="H59" i="5"/>
  <c r="H51" i="5" s="1"/>
  <c r="E59" i="5"/>
  <c r="M56" i="5"/>
  <c r="I56" i="5"/>
  <c r="E56" i="5"/>
  <c r="J56" i="5"/>
  <c r="F56" i="5"/>
  <c r="L56" i="5"/>
  <c r="K56" i="5"/>
  <c r="K52" i="5" s="1"/>
  <c r="K51" i="5" s="1"/>
  <c r="H56" i="5"/>
  <c r="G56" i="5"/>
  <c r="L53" i="5"/>
  <c r="L52" i="5" s="1"/>
  <c r="H53" i="5"/>
  <c r="H52" i="5" s="1"/>
  <c r="M53" i="5"/>
  <c r="M52" i="5" s="1"/>
  <c r="I53" i="5"/>
  <c r="I52" i="5" s="1"/>
  <c r="E53" i="5"/>
  <c r="E52" i="5" s="1"/>
  <c r="K53" i="5"/>
  <c r="J53" i="5"/>
  <c r="J52" i="5" s="1"/>
  <c r="G53" i="5"/>
  <c r="F53" i="5"/>
  <c r="F52" i="5" s="1"/>
  <c r="G52" i="5"/>
  <c r="G51" i="5" s="1"/>
  <c r="L51" i="5"/>
  <c r="M47" i="5"/>
  <c r="I47" i="5"/>
  <c r="E47" i="5"/>
  <c r="J47" i="5"/>
  <c r="F47" i="5"/>
  <c r="L47" i="5"/>
  <c r="K47" i="5"/>
  <c r="H47" i="5"/>
  <c r="G47" i="5"/>
  <c r="M8" i="5"/>
  <c r="I8" i="5"/>
  <c r="E8" i="5"/>
  <c r="K8" i="5"/>
  <c r="K4" i="5" s="1"/>
  <c r="K92" i="5" s="1"/>
  <c r="G8" i="5"/>
  <c r="G4" i="5" s="1"/>
  <c r="L8" i="5"/>
  <c r="H8" i="5"/>
  <c r="J8" i="5"/>
  <c r="F8" i="5"/>
  <c r="L5" i="5"/>
  <c r="H5" i="5"/>
  <c r="M5" i="5"/>
  <c r="I5" i="5"/>
  <c r="E5" i="5"/>
  <c r="K5" i="5"/>
  <c r="J5" i="5"/>
  <c r="G5" i="5"/>
  <c r="F5" i="5"/>
  <c r="K81" i="4"/>
  <c r="G81" i="4"/>
  <c r="L81" i="4"/>
  <c r="H81" i="4"/>
  <c r="M81" i="4"/>
  <c r="J81" i="4"/>
  <c r="I81" i="4"/>
  <c r="I77" i="4" s="1"/>
  <c r="F81" i="4"/>
  <c r="E81" i="4"/>
  <c r="J78" i="4"/>
  <c r="J77" i="4" s="1"/>
  <c r="F78" i="4"/>
  <c r="F77" i="4" s="1"/>
  <c r="K78" i="4"/>
  <c r="K77" i="4" s="1"/>
  <c r="G78" i="4"/>
  <c r="G77" i="4" s="1"/>
  <c r="M78" i="4"/>
  <c r="L78" i="4"/>
  <c r="L77" i="4" s="1"/>
  <c r="I78" i="4"/>
  <c r="H78" i="4"/>
  <c r="H77" i="4" s="1"/>
  <c r="E78" i="4"/>
  <c r="M77" i="4"/>
  <c r="E77" i="4"/>
  <c r="J73" i="4"/>
  <c r="F73" i="4"/>
  <c r="K73" i="4"/>
  <c r="G73" i="4"/>
  <c r="M73" i="4"/>
  <c r="L73" i="4"/>
  <c r="I73" i="4"/>
  <c r="H73" i="4"/>
  <c r="E73" i="4"/>
  <c r="J68" i="4"/>
  <c r="F68" i="4"/>
  <c r="K68" i="4"/>
  <c r="G68" i="4"/>
  <c r="M68" i="4"/>
  <c r="L68" i="4"/>
  <c r="L64" i="4" s="1"/>
  <c r="I68" i="4"/>
  <c r="H68" i="4"/>
  <c r="H64" i="4" s="1"/>
  <c r="E68" i="4"/>
  <c r="M65" i="4"/>
  <c r="M64" i="4" s="1"/>
  <c r="I65" i="4"/>
  <c r="I64" i="4" s="1"/>
  <c r="E65" i="4"/>
  <c r="E64" i="4" s="1"/>
  <c r="J65" i="4"/>
  <c r="J64" i="4" s="1"/>
  <c r="F65" i="4"/>
  <c r="F64" i="4" s="1"/>
  <c r="L65" i="4"/>
  <c r="K65" i="4"/>
  <c r="H65" i="4"/>
  <c r="G65" i="4"/>
  <c r="K59" i="4"/>
  <c r="G59" i="4"/>
  <c r="L59" i="4"/>
  <c r="H59" i="4"/>
  <c r="M59" i="4"/>
  <c r="J59" i="4"/>
  <c r="I59" i="4"/>
  <c r="F59" i="4"/>
  <c r="E59" i="4"/>
  <c r="J56" i="4"/>
  <c r="F56" i="4"/>
  <c r="K56" i="4"/>
  <c r="G56" i="4"/>
  <c r="M56" i="4"/>
  <c r="L56" i="4"/>
  <c r="L52" i="4" s="1"/>
  <c r="L51" i="4" s="1"/>
  <c r="I56" i="4"/>
  <c r="H56" i="4"/>
  <c r="H52" i="4" s="1"/>
  <c r="E56" i="4"/>
  <c r="M53" i="4"/>
  <c r="M52" i="4" s="1"/>
  <c r="I53" i="4"/>
  <c r="I52" i="4" s="1"/>
  <c r="I51" i="4" s="1"/>
  <c r="E53" i="4"/>
  <c r="E52" i="4" s="1"/>
  <c r="E51" i="4" s="1"/>
  <c r="J53" i="4"/>
  <c r="J52" i="4" s="1"/>
  <c r="J51" i="4" s="1"/>
  <c r="F53" i="4"/>
  <c r="F52" i="4" s="1"/>
  <c r="F51" i="4" s="1"/>
  <c r="L53" i="4"/>
  <c r="K53" i="4"/>
  <c r="H53" i="4"/>
  <c r="G53" i="4"/>
  <c r="M51" i="4"/>
  <c r="J47" i="4"/>
  <c r="F47" i="4"/>
  <c r="K47" i="4"/>
  <c r="G47" i="4"/>
  <c r="M47" i="4"/>
  <c r="L47" i="4"/>
  <c r="I47" i="4"/>
  <c r="H47" i="4"/>
  <c r="E47" i="4"/>
  <c r="L8" i="4"/>
  <c r="H8" i="4"/>
  <c r="M8" i="4"/>
  <c r="I8" i="4"/>
  <c r="E8" i="4"/>
  <c r="K8" i="4"/>
  <c r="G8" i="4"/>
  <c r="G4" i="4" s="1"/>
  <c r="L5" i="4"/>
  <c r="L4" i="4" s="1"/>
  <c r="L92" i="4" s="1"/>
  <c r="H5" i="4"/>
  <c r="H4" i="4" s="1"/>
  <c r="M5" i="4"/>
  <c r="M4" i="4" s="1"/>
  <c r="I5" i="4"/>
  <c r="I4" i="4" s="1"/>
  <c r="E5" i="4"/>
  <c r="E4" i="4" s="1"/>
  <c r="K5" i="4"/>
  <c r="J5" i="4"/>
  <c r="G5" i="4"/>
  <c r="F5" i="4"/>
  <c r="K4" i="4"/>
  <c r="K81" i="3"/>
  <c r="G81" i="3"/>
  <c r="L81" i="3"/>
  <c r="H81" i="3"/>
  <c r="M81" i="3"/>
  <c r="J81" i="3"/>
  <c r="I81" i="3"/>
  <c r="F81" i="3"/>
  <c r="E81" i="3"/>
  <c r="J78" i="3"/>
  <c r="J77" i="3" s="1"/>
  <c r="F78" i="3"/>
  <c r="F77" i="3" s="1"/>
  <c r="M78" i="3"/>
  <c r="M77" i="3" s="1"/>
  <c r="K78" i="3"/>
  <c r="K77" i="3" s="1"/>
  <c r="I78" i="3"/>
  <c r="I77" i="3" s="1"/>
  <c r="G78" i="3"/>
  <c r="G77" i="3" s="1"/>
  <c r="E78" i="3"/>
  <c r="E77" i="3" s="1"/>
  <c r="L78" i="3"/>
  <c r="L77" i="3" s="1"/>
  <c r="H78" i="3"/>
  <c r="H77" i="3" s="1"/>
  <c r="J73" i="3"/>
  <c r="F73" i="3"/>
  <c r="M73" i="3"/>
  <c r="K73" i="3"/>
  <c r="I73" i="3"/>
  <c r="G73" i="3"/>
  <c r="E73" i="3"/>
  <c r="L73" i="3"/>
  <c r="H73" i="3"/>
  <c r="J68" i="3"/>
  <c r="F68" i="3"/>
  <c r="M68" i="3"/>
  <c r="K68" i="3"/>
  <c r="I68" i="3"/>
  <c r="G68" i="3"/>
  <c r="E68" i="3"/>
  <c r="L68" i="3"/>
  <c r="H68" i="3"/>
  <c r="M65" i="3"/>
  <c r="M64" i="3" s="1"/>
  <c r="I65" i="3"/>
  <c r="I64" i="3" s="1"/>
  <c r="E65" i="3"/>
  <c r="E64" i="3" s="1"/>
  <c r="L65" i="3"/>
  <c r="L64" i="3" s="1"/>
  <c r="J65" i="3"/>
  <c r="J64" i="3" s="1"/>
  <c r="H65" i="3"/>
  <c r="H64" i="3" s="1"/>
  <c r="F65" i="3"/>
  <c r="F64" i="3" s="1"/>
  <c r="K65" i="3"/>
  <c r="K64" i="3" s="1"/>
  <c r="G65" i="3"/>
  <c r="G64" i="3" s="1"/>
  <c r="K59" i="3"/>
  <c r="G59" i="3"/>
  <c r="L59" i="3"/>
  <c r="J59" i="3"/>
  <c r="H59" i="3"/>
  <c r="F59" i="3"/>
  <c r="M59" i="3"/>
  <c r="I59" i="3"/>
  <c r="E59" i="3"/>
  <c r="J56" i="3"/>
  <c r="F56" i="3"/>
  <c r="M56" i="3"/>
  <c r="K56" i="3"/>
  <c r="I56" i="3"/>
  <c r="G56" i="3"/>
  <c r="E56" i="3"/>
  <c r="L56" i="3"/>
  <c r="H56" i="3"/>
  <c r="M53" i="3"/>
  <c r="I53" i="3"/>
  <c r="E53" i="3"/>
  <c r="L53" i="3"/>
  <c r="L52" i="3" s="1"/>
  <c r="J53" i="3"/>
  <c r="H53" i="3"/>
  <c r="H52" i="3" s="1"/>
  <c r="F53" i="3"/>
  <c r="K53" i="3"/>
  <c r="G53" i="3"/>
  <c r="G52" i="3" s="1"/>
  <c r="J47" i="3"/>
  <c r="F47" i="3"/>
  <c r="M47" i="3"/>
  <c r="K47" i="3"/>
  <c r="I47" i="3"/>
  <c r="G47" i="3"/>
  <c r="E47" i="3"/>
  <c r="L47" i="3"/>
  <c r="H47" i="3"/>
  <c r="J8" i="3"/>
  <c r="F8" i="3"/>
  <c r="M8" i="3"/>
  <c r="K8" i="3"/>
  <c r="I8" i="3"/>
  <c r="G8" i="3"/>
  <c r="E8" i="3"/>
  <c r="L8" i="3"/>
  <c r="H8" i="3"/>
  <c r="M5" i="3"/>
  <c r="M4" i="3" s="1"/>
  <c r="I5" i="3"/>
  <c r="I4" i="3" s="1"/>
  <c r="E5" i="3"/>
  <c r="E4" i="3" s="1"/>
  <c r="L5" i="3"/>
  <c r="L4" i="3" s="1"/>
  <c r="J5" i="3"/>
  <c r="J4" i="3" s="1"/>
  <c r="H5" i="3"/>
  <c r="H4" i="3" s="1"/>
  <c r="F5" i="3"/>
  <c r="F4" i="3" s="1"/>
  <c r="K5" i="3"/>
  <c r="K4" i="3" s="1"/>
  <c r="G5" i="3"/>
  <c r="G4" i="3" s="1"/>
  <c r="L81" i="2"/>
  <c r="H81" i="2"/>
  <c r="M81" i="2"/>
  <c r="K81" i="2"/>
  <c r="I81" i="2"/>
  <c r="G81" i="2"/>
  <c r="E81" i="2"/>
  <c r="J81" i="2"/>
  <c r="F81" i="2"/>
  <c r="K78" i="2"/>
  <c r="K77" i="2" s="1"/>
  <c r="G78" i="2"/>
  <c r="G77" i="2" s="1"/>
  <c r="E78" i="2"/>
  <c r="E77" i="2" s="1"/>
  <c r="L78" i="2"/>
  <c r="L77" i="2" s="1"/>
  <c r="J78" i="2"/>
  <c r="H78" i="2"/>
  <c r="H77" i="2" s="1"/>
  <c r="F78" i="2"/>
  <c r="F77" i="2" s="1"/>
  <c r="M78" i="2"/>
  <c r="M77" i="2" s="1"/>
  <c r="I78" i="2"/>
  <c r="I77" i="2" s="1"/>
  <c r="J77" i="2"/>
  <c r="L73" i="2"/>
  <c r="J73" i="2"/>
  <c r="H73" i="2"/>
  <c r="F73" i="2"/>
  <c r="M73" i="2"/>
  <c r="K73" i="2"/>
  <c r="I73" i="2"/>
  <c r="G73" i="2"/>
  <c r="E73" i="2"/>
  <c r="L68" i="2"/>
  <c r="J68" i="2"/>
  <c r="H68" i="2"/>
  <c r="F68" i="2"/>
  <c r="M68" i="2"/>
  <c r="K68" i="2"/>
  <c r="I68" i="2"/>
  <c r="G68" i="2"/>
  <c r="G64" i="2" s="1"/>
  <c r="E68" i="2"/>
  <c r="H65" i="2"/>
  <c r="H64" i="2" s="1"/>
  <c r="M65" i="2"/>
  <c r="K65" i="2"/>
  <c r="I65" i="2"/>
  <c r="I64" i="2" s="1"/>
  <c r="G65" i="2"/>
  <c r="E65" i="2"/>
  <c r="L65" i="2"/>
  <c r="L64" i="2" s="1"/>
  <c r="J65" i="2"/>
  <c r="J64" i="2" s="1"/>
  <c r="F65" i="2"/>
  <c r="F64" i="2" s="1"/>
  <c r="M64" i="2"/>
  <c r="K64" i="2"/>
  <c r="E64" i="2"/>
  <c r="L59" i="2"/>
  <c r="H59" i="2"/>
  <c r="M59" i="2"/>
  <c r="K59" i="2"/>
  <c r="I59" i="2"/>
  <c r="G59" i="2"/>
  <c r="E59" i="2"/>
  <c r="J59" i="2"/>
  <c r="F59" i="2"/>
  <c r="G56" i="2"/>
  <c r="G52" i="2" s="1"/>
  <c r="L56" i="2"/>
  <c r="J56" i="2"/>
  <c r="H56" i="2"/>
  <c r="F56" i="2"/>
  <c r="M56" i="2"/>
  <c r="K56" i="2"/>
  <c r="K52" i="2" s="1"/>
  <c r="K51" i="2" s="1"/>
  <c r="I56" i="2"/>
  <c r="E56" i="2"/>
  <c r="L53" i="2"/>
  <c r="L52" i="2" s="1"/>
  <c r="L51" i="2" s="1"/>
  <c r="M53" i="2"/>
  <c r="M52" i="2" s="1"/>
  <c r="M51" i="2" s="1"/>
  <c r="K53" i="2"/>
  <c r="I53" i="2"/>
  <c r="G53" i="2"/>
  <c r="E53" i="2"/>
  <c r="E52" i="2" s="1"/>
  <c r="E51" i="2" s="1"/>
  <c r="J53" i="2"/>
  <c r="J52" i="2" s="1"/>
  <c r="H53" i="2"/>
  <c r="H52" i="2" s="1"/>
  <c r="H51" i="2" s="1"/>
  <c r="F53" i="2"/>
  <c r="F52" i="2" s="1"/>
  <c r="F51" i="2" s="1"/>
  <c r="I52" i="2"/>
  <c r="J51" i="2"/>
  <c r="K47" i="2"/>
  <c r="L47" i="2"/>
  <c r="J47" i="2"/>
  <c r="H47" i="2"/>
  <c r="F47" i="2"/>
  <c r="M47" i="2"/>
  <c r="I47" i="2"/>
  <c r="G47" i="2"/>
  <c r="E47" i="2"/>
  <c r="K8" i="2"/>
  <c r="F8" i="2"/>
  <c r="M8" i="2"/>
  <c r="J8" i="2"/>
  <c r="I8" i="2"/>
  <c r="G8" i="2"/>
  <c r="E8" i="2"/>
  <c r="J5" i="2"/>
  <c r="J4" i="2" s="1"/>
  <c r="J92" i="2" s="1"/>
  <c r="H5" i="2"/>
  <c r="F5" i="2"/>
  <c r="F4" i="2" s="1"/>
  <c r="F92" i="2" s="1"/>
  <c r="M5" i="2"/>
  <c r="M4" i="2" s="1"/>
  <c r="M92" i="2" s="1"/>
  <c r="K5" i="2"/>
  <c r="K4" i="2" s="1"/>
  <c r="K92" i="2" s="1"/>
  <c r="L5" i="2"/>
  <c r="I5" i="2"/>
  <c r="I4" i="2" s="1"/>
  <c r="G5" i="2"/>
  <c r="G4" i="2" s="1"/>
  <c r="E5" i="2"/>
  <c r="E4" i="2" s="1"/>
  <c r="E92" i="2" s="1"/>
  <c r="K36" i="1"/>
  <c r="G36" i="1"/>
  <c r="L36" i="1"/>
  <c r="J36" i="1"/>
  <c r="H36" i="1"/>
  <c r="F36" i="1"/>
  <c r="M36" i="1"/>
  <c r="I36" i="1"/>
  <c r="E36" i="1"/>
  <c r="K31" i="1"/>
  <c r="G31" i="1"/>
  <c r="L31" i="1"/>
  <c r="J31" i="1"/>
  <c r="H31" i="1"/>
  <c r="F31" i="1"/>
  <c r="M31" i="1"/>
  <c r="I31" i="1"/>
  <c r="E31" i="1"/>
  <c r="L21" i="1"/>
  <c r="K21" i="1"/>
  <c r="J21" i="1"/>
  <c r="H21" i="1"/>
  <c r="G21" i="1"/>
  <c r="F21" i="1"/>
  <c r="M21" i="1"/>
  <c r="I21" i="1"/>
  <c r="E21" i="1"/>
  <c r="M10" i="1"/>
  <c r="M9" i="1" s="1"/>
  <c r="L10" i="1"/>
  <c r="L9" i="1" s="1"/>
  <c r="K10" i="1"/>
  <c r="K9" i="1" s="1"/>
  <c r="I10" i="1"/>
  <c r="I9" i="1" s="1"/>
  <c r="H10" i="1"/>
  <c r="H9" i="1" s="1"/>
  <c r="G10" i="1"/>
  <c r="G9" i="1" s="1"/>
  <c r="E10" i="1"/>
  <c r="E9" i="1" s="1"/>
  <c r="J10" i="1"/>
  <c r="J9" i="1" s="1"/>
  <c r="F10" i="1"/>
  <c r="F9" i="1" s="1"/>
  <c r="K4" i="1"/>
  <c r="K40" i="1" s="1"/>
  <c r="G4" i="1"/>
  <c r="G40" i="1" s="1"/>
  <c r="L4" i="1"/>
  <c r="L40" i="1" s="1"/>
  <c r="J4" i="1"/>
  <c r="J40" i="1" s="1"/>
  <c r="H4" i="1"/>
  <c r="H40" i="1" s="1"/>
  <c r="F4" i="1"/>
  <c r="F40" i="1" s="1"/>
  <c r="M4" i="1"/>
  <c r="M40" i="1" s="1"/>
  <c r="I4" i="1"/>
  <c r="E4" i="1"/>
  <c r="E40" i="1" s="1"/>
  <c r="I26" i="12" l="1"/>
  <c r="F26" i="12"/>
  <c r="J26" i="12"/>
  <c r="G26" i="14"/>
  <c r="C26" i="16"/>
  <c r="G26" i="16"/>
  <c r="K26" i="16"/>
  <c r="D26" i="10"/>
  <c r="H26" i="10"/>
  <c r="I26" i="16"/>
  <c r="D4" i="8"/>
  <c r="H4" i="8"/>
  <c r="I40" i="1"/>
  <c r="G92" i="2"/>
  <c r="G51" i="2"/>
  <c r="H8" i="2"/>
  <c r="H4" i="2" s="1"/>
  <c r="H92" i="2" s="1"/>
  <c r="L8" i="2"/>
  <c r="L4" i="2" s="1"/>
  <c r="L92" i="2" s="1"/>
  <c r="K52" i="3"/>
  <c r="K51" i="3" s="1"/>
  <c r="H51" i="3"/>
  <c r="L51" i="3"/>
  <c r="I51" i="2"/>
  <c r="I92" i="2" s="1"/>
  <c r="J92" i="3"/>
  <c r="E92" i="3"/>
  <c r="G92" i="3"/>
  <c r="F52" i="3"/>
  <c r="F51" i="3" s="1"/>
  <c r="F92" i="3" s="1"/>
  <c r="J52" i="3"/>
  <c r="J51" i="3" s="1"/>
  <c r="E52" i="3"/>
  <c r="E51" i="3" s="1"/>
  <c r="I52" i="3"/>
  <c r="I51" i="3" s="1"/>
  <c r="I92" i="3" s="1"/>
  <c r="M52" i="3"/>
  <c r="M51" i="3" s="1"/>
  <c r="M92" i="3" s="1"/>
  <c r="K92" i="3"/>
  <c r="H92" i="3"/>
  <c r="L92" i="3"/>
  <c r="G51" i="3"/>
  <c r="H51" i="4"/>
  <c r="H92" i="4" s="1"/>
  <c r="F8" i="4"/>
  <c r="F4" i="4" s="1"/>
  <c r="F92" i="4" s="1"/>
  <c r="J8" i="4"/>
  <c r="K52" i="4"/>
  <c r="K64" i="4"/>
  <c r="J4" i="5"/>
  <c r="J92" i="5" s="1"/>
  <c r="E92" i="4"/>
  <c r="I92" i="4"/>
  <c r="M92" i="4"/>
  <c r="J51" i="5"/>
  <c r="G52" i="4"/>
  <c r="G64" i="4"/>
  <c r="F4" i="5"/>
  <c r="E4" i="5"/>
  <c r="I4" i="5"/>
  <c r="M4" i="5"/>
  <c r="H4" i="5"/>
  <c r="H92" i="5" s="1"/>
  <c r="L4" i="5"/>
  <c r="L92" i="5" s="1"/>
  <c r="F64" i="5"/>
  <c r="E64" i="5"/>
  <c r="I64" i="5"/>
  <c r="I51" i="5" s="1"/>
  <c r="M64" i="5"/>
  <c r="J4" i="4"/>
  <c r="J92" i="4" s="1"/>
  <c r="F51" i="5"/>
  <c r="E51" i="5"/>
  <c r="M51" i="5"/>
  <c r="G77" i="5"/>
  <c r="G92" i="5" s="1"/>
  <c r="E92" i="5" l="1"/>
  <c r="F92" i="5"/>
  <c r="M92" i="5"/>
  <c r="I92" i="5"/>
  <c r="G51" i="4"/>
  <c r="G92" i="4" s="1"/>
  <c r="K51" i="4"/>
  <c r="K92" i="4" s="1"/>
</calcChain>
</file>

<file path=xl/sharedStrings.xml><?xml version="1.0" encoding="utf-8"?>
<sst xmlns="http://schemas.openxmlformats.org/spreadsheetml/2006/main" count="6489" uniqueCount="172">
  <si>
    <t/>
  </si>
  <si>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</si>
  <si>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</si>
  <si>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</si>
  <si>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</si>
  <si>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</si>
  <si>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</si>
  <si>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Tax receipts</t>
  </si>
  <si>
    <t>Section number:</t>
  </si>
  <si>
    <t>Casino taxes</t>
  </si>
  <si>
    <t>Horse racing taxes</t>
  </si>
  <si>
    <t>Sub-section</t>
  </si>
  <si>
    <t>Liquor licences</t>
  </si>
  <si>
    <t>Motor vehicle licences</t>
  </si>
  <si>
    <t>TabChap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</si>
  <si>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</si>
  <si>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</si>
  <si>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</si>
  <si>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</si>
  <si>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</si>
  <si>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</si>
  <si>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</si>
  <si>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</si>
  <si>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</si>
  <si>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</si>
  <si>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</si>
  <si>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</si>
  <si>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</si>
  <si>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</si>
  <si>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</si>
  <si>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</si>
  <si>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</si>
  <si>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</si>
  <si>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</si>
  <si>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</si>
  <si>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</si>
  <si>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</si>
  <si>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</si>
  <si>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</si>
  <si>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</si>
  <si>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</si>
  <si>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</si>
  <si>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</si>
  <si>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</si>
  <si>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</si>
  <si>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</si>
  <si>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</si>
  <si>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</si>
  <si>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</si>
  <si>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</si>
  <si>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</si>
  <si>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</si>
  <si>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</si>
  <si>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</si>
  <si>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</si>
  <si>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</si>
  <si>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</si>
  <si>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</si>
  <si>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</si>
  <si>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</si>
  <si>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</si>
  <si>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</si>
  <si>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</si>
  <si>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</si>
  <si>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</si>
  <si>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</si>
  <si>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</si>
  <si>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</si>
  <si>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</si>
  <si>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</si>
  <si>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</si>
  <si>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</si>
  <si>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</si>
  <si>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</si>
  <si>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</si>
  <si>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</si>
  <si>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</si>
  <si>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</si>
  <si>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</si>
  <si>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</si>
  <si>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</si>
  <si>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</si>
  <si>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</si>
  <si>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</si>
  <si>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</si>
  <si>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</si>
  <si>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</si>
  <si>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</si>
  <si>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</si>
  <si>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</si>
  <si>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</si>
  <si>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</si>
  <si>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</si>
  <si>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</si>
  <si>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</si>
  <si>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</si>
  <si>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</si>
  <si>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</si>
  <si>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</si>
  <si>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</si>
  <si>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</si>
  <si>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</si>
  <si>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</si>
  <si>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</si>
  <si>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</si>
  <si>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</si>
  <si>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</si>
  <si>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</si>
  <si>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</si>
  <si>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</si>
  <si>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</si>
  <si>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</si>
  <si>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</si>
  <si>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</si>
  <si>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</si>
  <si>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</si>
  <si>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</si>
  <si>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</si>
  <si>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Transfers received</t>
  </si>
  <si>
    <t xml:space="preserve">Sales of capital assets </t>
  </si>
  <si>
    <t>Total payments and estimates</t>
  </si>
  <si>
    <t>Transfers and subsidies to:</t>
  </si>
  <si>
    <t>Table B.1: Specification of receipts: Economic Development, Environmental Affairs And Tourism</t>
  </si>
  <si>
    <t>Table B.2: Payments and estimates by economic classification: Economic Development, Environmental Affairs And Tourism</t>
  </si>
  <si>
    <t>2010/11</t>
  </si>
  <si>
    <t>2011/12</t>
  </si>
  <si>
    <t>2012/13</t>
  </si>
  <si>
    <t>2013/14</t>
  </si>
  <si>
    <t>2014/15</t>
  </si>
  <si>
    <t>2015/16</t>
  </si>
  <si>
    <t>2016/17</t>
  </si>
  <si>
    <t>1. Administration</t>
  </si>
  <si>
    <t>2. Economic Development  And Tourism</t>
  </si>
  <si>
    <t>3. Environmental  Affairs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</si>
  <si>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</si>
  <si>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</si>
  <si>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</si>
  <si>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</si>
  <si>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</si>
  <si>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</si>
  <si>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</si>
  <si>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</si>
  <si>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</si>
  <si>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</si>
  <si>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</si>
  <si>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</si>
  <si>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Office Of The Mec</t>
  </si>
  <si>
    <t>2. Office Of The Hod</t>
  </si>
  <si>
    <t>3. Financial   Management</t>
  </si>
  <si>
    <t>4. Corporate Services</t>
  </si>
  <si>
    <t>1. Intergrated Economic Development Services</t>
  </si>
  <si>
    <t>2. Trade  And Sector  Development</t>
  </si>
  <si>
    <t>3. Business  Regulation &amp; Governance</t>
  </si>
  <si>
    <t>4. Economic Planning</t>
  </si>
  <si>
    <t xml:space="preserve">5. Tourism </t>
  </si>
  <si>
    <t>1. Environmental Policy, Planning And Coordination</t>
  </si>
  <si>
    <t>2. Compliance And Enforcement</t>
  </si>
  <si>
    <t>3. Environmental Quality Management</t>
  </si>
  <si>
    <t>4. Biodiversity Management</t>
  </si>
  <si>
    <t>5. Environmental Empowerment Services</t>
  </si>
  <si>
    <t>Table 3: Summary of departmental receipts collection</t>
  </si>
  <si>
    <t>Table 5: Summary of payments and estimates by programme: Economic Development, Environmental Affairs And Tourism</t>
  </si>
  <si>
    <t>Table 6: Summary of provincial payments and estimates by economic classification: Economic Development, Environmental Affairs And Tourism</t>
  </si>
  <si>
    <t>Table 14: Summary of payments and estimates by sub-programme: Administration</t>
  </si>
  <si>
    <t>Table 15: Summary of payments and estimates by economic classification: Administration</t>
  </si>
  <si>
    <t>Table 16: Summary of payments and estimates by sub-programme: Economic Development  And Tourism</t>
  </si>
  <si>
    <t>Table 17: Summary of payments and estimates by economic classification: Economic Development  And Tourism</t>
  </si>
  <si>
    <t>Table 19: Summary of payments and estimates by sub-programme: Environmental  Affairs</t>
  </si>
  <si>
    <t>Table 20: Summary of payments and estimates by economic classification: Environmental  Affairs</t>
  </si>
  <si>
    <t>Table B.2A: Payments and estimates by economic classification: Administration</t>
  </si>
  <si>
    <t>Table B.2B: Payments and estimates by economic classification: Economic Development  And Tourism</t>
  </si>
  <si>
    <t>Table B.2C: Payments and estimates by economic classification: Environmental 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</si>
</sst>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quotePrefix="1" applyFont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3" xfId="0" quotePrefix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2" xfId="0" quotePrefix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0" fontId="5" fillId="0" borderId="12" xfId="0" quotePrefix="1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3"/>
    </xf>
    <xf numFmtId="49" fontId="9" fillId="0" borderId="8" xfId="0" quotePrefix="1" applyNumberFormat="1" applyFont="1" applyBorder="1" applyAlignment="1">
      <alignment horizontal="left" vertical="center" indent="3"/>
    </xf>
    <xf numFmtId="49" fontId="9" fillId="0" borderId="0" xfId="0" applyNumberFormat="1" applyFont="1" applyAlignment="1">
      <alignment horizontal="left" vertical="center" indent="4"/>
    </xf>
    <xf numFmtId="49" fontId="9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0" fontId="5" fillId="0" borderId="7" xfId="0" quotePrefix="1" applyFont="1" applyBorder="1" applyAlignment="1">
      <alignment vertical="center"/>
    </xf>
    <xf numFmtId="49" fontId="5" fillId="0" borderId="0" xfId="0" quotePrefix="1" applyNumberFormat="1" applyFont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164" fontId="6" fillId="0" borderId="16" xfId="0" applyNumberFormat="1" applyFont="1" applyFill="1" applyBorder="1" applyAlignment="1" applyProtection="1">
      <alignment horizontal="right" vertical="top"/>
    </xf>
    <xf numFmtId="164" fontId="6" fillId="0" borderId="17" xfId="0" applyNumberFormat="1" applyFont="1" applyFill="1" applyBorder="1" applyAlignment="1" applyProtection="1">
      <alignment horizontal="right" vertical="top"/>
    </xf>
    <xf numFmtId="164" fontId="6" fillId="0" borderId="18" xfId="0" applyNumberFormat="1" applyFont="1" applyFill="1" applyBorder="1" applyAlignment="1" applyProtection="1">
      <alignment horizontal="right" vertical="top"/>
    </xf>
    <xf numFmtId="0" fontId="5" fillId="0" borderId="16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/>
    <xf numFmtId="0" fontId="5" fillId="0" borderId="3" xfId="0" quotePrefix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0" fontId="8" fillId="0" borderId="11" xfId="0" quotePrefix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left" vertical="center" indent="1"/>
    </xf>
    <xf numFmtId="0" fontId="8" fillId="0" borderId="7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2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left" indent="1"/>
    </xf>
    <xf numFmtId="0" fontId="4" fillId="0" borderId="16" xfId="0" applyFont="1" applyBorder="1" applyAlignment="1">
      <alignment vertical="center"/>
    </xf>
    <xf numFmtId="0" fontId="4" fillId="0" borderId="16" xfId="0" quotePrefix="1" applyFont="1" applyBorder="1" applyAlignment="1">
      <alignment vertical="center"/>
    </xf>
    <xf numFmtId="0" fontId="8" fillId="0" borderId="16" xfId="0" quotePrefix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2" xfId="0" applyNumberFormat="1" applyFont="1" applyFill="1" applyBorder="1" applyAlignment="1" applyProtection="1">
      <alignment horizontal="right" vertical="top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0" fontId="11" fillId="0" borderId="1" xfId="0" applyFont="1" applyBorder="1" applyAlignment="1"/>
    <xf numFmtId="0" fontId="11" fillId="0" borderId="0" xfId="0" applyFont="1" applyAlignment="1"/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160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/>
    </row>
    <row r="4" spans="1:27" s="18" customFormat="1" ht="12.75" customHeight="1" x14ac:dyDescent="0.25">
      <c r="A4" s="64"/>
      <c r="B4" s="155" t="s">
        <v>7</v>
      </c>
      <c r="C4" s="153">
        <f>SUM(C5:C8)</f>
        <v>96895</v>
      </c>
      <c r="D4" s="153">
        <f t="shared" ref="D4:K4" si="0">SUM(D5:D8)</f>
        <v>122755</v>
      </c>
      <c r="E4" s="153">
        <f t="shared" si="0"/>
        <v>122525</v>
      </c>
      <c r="F4" s="152">
        <f t="shared" si="0"/>
        <v>125073</v>
      </c>
      <c r="G4" s="153">
        <f t="shared" si="0"/>
        <v>125073</v>
      </c>
      <c r="H4" s="154">
        <f t="shared" si="0"/>
        <v>120272</v>
      </c>
      <c r="I4" s="153">
        <f t="shared" si="0"/>
        <v>132578</v>
      </c>
      <c r="J4" s="153">
        <f t="shared" si="0"/>
        <v>145836</v>
      </c>
      <c r="K4" s="153">
        <f t="shared" si="0"/>
        <v>152981.96399999998</v>
      </c>
      <c r="Z4" s="163"/>
      <c r="AA4" s="32" t="s">
        <v>8</v>
      </c>
    </row>
    <row r="5" spans="1:27" s="18" customFormat="1" ht="12.75" customHeight="1" x14ac:dyDescent="0.25">
      <c r="A5" s="64"/>
      <c r="B5" s="65" t="s">
        <v>9</v>
      </c>
      <c r="C5" s="152">
        <v>85533</v>
      </c>
      <c r="D5" s="153">
        <v>112949</v>
      </c>
      <c r="E5" s="153">
        <v>97412</v>
      </c>
      <c r="F5" s="152">
        <v>98360</v>
      </c>
      <c r="G5" s="153">
        <v>99360</v>
      </c>
      <c r="H5" s="154">
        <v>97409</v>
      </c>
      <c r="I5" s="153">
        <v>104102</v>
      </c>
      <c r="J5" s="153">
        <v>115688</v>
      </c>
      <c r="K5" s="154">
        <v>121356.712</v>
      </c>
      <c r="Z5" s="163"/>
      <c r="AA5" s="41">
        <v>1</v>
      </c>
    </row>
    <row r="6" spans="1:27" s="18" customFormat="1" ht="12.75" customHeight="1" x14ac:dyDescent="0.25">
      <c r="A6" s="64"/>
      <c r="B6" s="65" t="s">
        <v>10</v>
      </c>
      <c r="C6" s="156">
        <v>6564</v>
      </c>
      <c r="D6" s="157">
        <v>7299</v>
      </c>
      <c r="E6" s="157">
        <v>20004</v>
      </c>
      <c r="F6" s="156">
        <v>20777</v>
      </c>
      <c r="G6" s="157">
        <v>20777</v>
      </c>
      <c r="H6" s="158">
        <v>17197</v>
      </c>
      <c r="I6" s="157">
        <v>22184</v>
      </c>
      <c r="J6" s="157">
        <v>23542</v>
      </c>
      <c r="K6" s="158">
        <v>24695.558000000001</v>
      </c>
      <c r="Z6" s="163"/>
      <c r="AA6" s="32" t="s">
        <v>11</v>
      </c>
    </row>
    <row r="7" spans="1:27" s="18" customFormat="1" ht="12.75" customHeight="1" x14ac:dyDescent="0.25">
      <c r="A7" s="64"/>
      <c r="B7" s="65" t="s">
        <v>12</v>
      </c>
      <c r="C7" s="156">
        <v>4798</v>
      </c>
      <c r="D7" s="157">
        <v>2507</v>
      </c>
      <c r="E7" s="157">
        <v>5109</v>
      </c>
      <c r="F7" s="156">
        <v>5936</v>
      </c>
      <c r="G7" s="157">
        <v>4936</v>
      </c>
      <c r="H7" s="158">
        <v>5666</v>
      </c>
      <c r="I7" s="157">
        <v>6292</v>
      </c>
      <c r="J7" s="157">
        <v>6606</v>
      </c>
      <c r="K7" s="158">
        <v>6929.6940000000004</v>
      </c>
      <c r="Z7" s="163"/>
      <c r="AA7" s="41">
        <v>2</v>
      </c>
    </row>
    <row r="8" spans="1:27" s="18" customFormat="1" ht="12.75" customHeight="1" x14ac:dyDescent="0.25">
      <c r="A8" s="64"/>
      <c r="B8" s="65" t="s">
        <v>13</v>
      </c>
      <c r="C8" s="159">
        <v>0</v>
      </c>
      <c r="D8" s="160">
        <v>0</v>
      </c>
      <c r="E8" s="160">
        <v>0</v>
      </c>
      <c r="F8" s="159">
        <v>0</v>
      </c>
      <c r="G8" s="160">
        <v>0</v>
      </c>
      <c r="H8" s="161">
        <v>0</v>
      </c>
      <c r="I8" s="160">
        <v>0</v>
      </c>
      <c r="J8" s="160">
        <v>0</v>
      </c>
      <c r="K8" s="161">
        <v>0</v>
      </c>
      <c r="Z8" s="163"/>
      <c r="AA8" s="32" t="s">
        <v>14</v>
      </c>
    </row>
    <row r="9" spans="1:27" s="31" customFormat="1" ht="12.75" customHeight="1" x14ac:dyDescent="0.2">
      <c r="A9" s="56"/>
      <c r="B9" s="151" t="s">
        <v>15</v>
      </c>
      <c r="C9" s="157">
        <v>767</v>
      </c>
      <c r="D9" s="157">
        <v>735</v>
      </c>
      <c r="E9" s="157">
        <v>763</v>
      </c>
      <c r="F9" s="156">
        <v>1060</v>
      </c>
      <c r="G9" s="157">
        <v>1060</v>
      </c>
      <c r="H9" s="158">
        <v>1006</v>
      </c>
      <c r="I9" s="157">
        <v>1124</v>
      </c>
      <c r="J9" s="157">
        <v>1237</v>
      </c>
      <c r="K9" s="157">
        <v>1297.6130000000001</v>
      </c>
      <c r="Z9" s="163"/>
      <c r="AA9" s="18" t="s">
        <v>0</v>
      </c>
    </row>
    <row r="10" spans="1:27" s="18" customFormat="1" ht="12.75" customHeight="1" x14ac:dyDescent="0.2">
      <c r="A10" s="70"/>
      <c r="B10" s="151" t="s">
        <v>118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/>
    </row>
    <row r="11" spans="1:27" s="18" customFormat="1" ht="12.75" customHeight="1" x14ac:dyDescent="0.25">
      <c r="A11" s="64"/>
      <c r="B11" s="151" t="s">
        <v>31</v>
      </c>
      <c r="C11" s="157">
        <v>589</v>
      </c>
      <c r="D11" s="157">
        <v>35</v>
      </c>
      <c r="E11" s="157">
        <v>1155</v>
      </c>
      <c r="F11" s="156">
        <v>0</v>
      </c>
      <c r="G11" s="157">
        <v>0</v>
      </c>
      <c r="H11" s="158">
        <v>249</v>
      </c>
      <c r="I11" s="157">
        <v>0</v>
      </c>
      <c r="J11" s="157">
        <v>0</v>
      </c>
      <c r="K11" s="157">
        <v>0</v>
      </c>
      <c r="Z11" s="163"/>
    </row>
    <row r="12" spans="1:27" s="18" customFormat="1" ht="12.75" customHeight="1" x14ac:dyDescent="0.2">
      <c r="A12" s="70"/>
      <c r="B12" s="151" t="s">
        <v>32</v>
      </c>
      <c r="C12" s="157">
        <v>176</v>
      </c>
      <c r="D12" s="157">
        <v>630</v>
      </c>
      <c r="E12" s="157">
        <v>475</v>
      </c>
      <c r="F12" s="156">
        <v>377</v>
      </c>
      <c r="G12" s="157">
        <v>377</v>
      </c>
      <c r="H12" s="158">
        <v>379</v>
      </c>
      <c r="I12" s="157">
        <v>400</v>
      </c>
      <c r="J12" s="157">
        <v>440</v>
      </c>
      <c r="K12" s="157">
        <v>609</v>
      </c>
      <c r="Z12" s="163"/>
    </row>
    <row r="13" spans="1:27" s="18" customFormat="1" ht="12.75" customHeight="1" x14ac:dyDescent="0.2">
      <c r="A13" s="70"/>
      <c r="B13" s="151" t="s">
        <v>119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/>
    </row>
    <row r="14" spans="1:27" s="18" customFormat="1" ht="12.75" customHeight="1" x14ac:dyDescent="0.25">
      <c r="A14" s="64"/>
      <c r="B14" s="155" t="s">
        <v>39</v>
      </c>
      <c r="C14" s="160">
        <v>20697</v>
      </c>
      <c r="D14" s="160">
        <v>43756</v>
      </c>
      <c r="E14" s="160">
        <v>92393</v>
      </c>
      <c r="F14" s="159">
        <v>23</v>
      </c>
      <c r="G14" s="160">
        <v>23</v>
      </c>
      <c r="H14" s="161">
        <v>212</v>
      </c>
      <c r="I14" s="160">
        <v>23</v>
      </c>
      <c r="J14" s="160">
        <v>25</v>
      </c>
      <c r="K14" s="160">
        <v>26.225000000000001</v>
      </c>
      <c r="Z14" s="163"/>
    </row>
    <row r="15" spans="1:27" s="18" customFormat="1" ht="12.75" customHeight="1" x14ac:dyDescent="0.25">
      <c r="A15" s="144"/>
      <c r="B15" s="145" t="s">
        <v>40</v>
      </c>
      <c r="C15" s="165">
        <f>SUM(C5:C14)</f>
        <v>119124</v>
      </c>
      <c r="D15" s="165">
        <f t="shared" ref="D15:K15" si="1">SUM(D5:D14)</f>
        <v>167911</v>
      </c>
      <c r="E15" s="165">
        <f t="shared" si="1"/>
        <v>217311</v>
      </c>
      <c r="F15" s="166">
        <f t="shared" si="1"/>
        <v>126533</v>
      </c>
      <c r="G15" s="165">
        <f t="shared" si="1"/>
        <v>126533</v>
      </c>
      <c r="H15" s="167">
        <f t="shared" si="1"/>
        <v>122118</v>
      </c>
      <c r="I15" s="165">
        <f t="shared" si="1"/>
        <v>134125</v>
      </c>
      <c r="J15" s="165">
        <f t="shared" si="1"/>
        <v>147538</v>
      </c>
      <c r="K15" s="165">
        <f t="shared" si="1"/>
        <v>154914.802</v>
      </c>
      <c r="Z15" s="163"/>
    </row>
    <row r="16" spans="1:27" s="18" customFormat="1" x14ac:dyDescent="0.2">
      <c r="Z16" s="163"/>
    </row>
    <row r="17" spans="26:26" s="18" customFormat="1" x14ac:dyDescent="0.2">
      <c r="Z17" s="163"/>
    </row>
    <row r="18" spans="26:26" s="18" customFormat="1" x14ac:dyDescent="0.2">
      <c r="Z18" s="163"/>
    </row>
    <row r="19" spans="26:26" s="18" customFormat="1" x14ac:dyDescent="0.2">
      <c r="Z19" s="163"/>
    </row>
    <row r="20" spans="26:26" s="18" customFormat="1" x14ac:dyDescent="0.2">
      <c r="Z20" s="163"/>
    </row>
    <row r="21" spans="26:26" s="18" customFormat="1" x14ac:dyDescent="0.2">
      <c r="Z21" s="163"/>
    </row>
    <row r="22" spans="26:26" s="18" customFormat="1" x14ac:dyDescent="0.2">
      <c r="Z22" s="163"/>
    </row>
    <row r="23" spans="26:26" s="18" customFormat="1" x14ac:dyDescent="0.2">
      <c r="Z23" s="163"/>
    </row>
    <row r="24" spans="26:26" s="18" customFormat="1" x14ac:dyDescent="0.2">
      <c r="Z24" s="163"/>
    </row>
    <row r="25" spans="26:26" s="18" customFormat="1" x14ac:dyDescent="0.2">
      <c r="Z25" s="163"/>
    </row>
    <row r="26" spans="26:26" s="18" customFormat="1" x14ac:dyDescent="0.2">
      <c r="Z26" s="163"/>
    </row>
    <row r="27" spans="26:26" s="18" customFormat="1" x14ac:dyDescent="0.2">
      <c r="Z27" s="163"/>
    </row>
    <row r="28" spans="26:26" s="18" customFormat="1" x14ac:dyDescent="0.2">
      <c r="Z28" s="163"/>
    </row>
    <row r="29" spans="26:26" s="18" customFormat="1" x14ac:dyDescent="0.2">
      <c r="Z29" s="163"/>
    </row>
    <row r="30" spans="26:26" s="18" customFormat="1" x14ac:dyDescent="0.2">
      <c r="Z30" s="163"/>
    </row>
    <row r="31" spans="26:26" s="18" customFormat="1" x14ac:dyDescent="0.2">
      <c r="Z31" s="163"/>
    </row>
    <row r="32" spans="26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169" customFormat="1" ht="15.75" customHeight="1" x14ac:dyDescent="0.2">
      <c r="A1" s="1" t="s">
        <v>161</v>
      </c>
      <c r="B1" s="2"/>
      <c r="C1" s="168"/>
      <c r="D1" s="168"/>
      <c r="E1" s="168"/>
      <c r="F1" s="168"/>
      <c r="G1" s="168"/>
      <c r="H1" s="168"/>
      <c r="I1" s="168"/>
      <c r="J1" s="168"/>
      <c r="K1" s="168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0" t="s">
        <v>131</v>
      </c>
      <c r="C4" s="157">
        <v>135123</v>
      </c>
      <c r="D4" s="157">
        <v>154168</v>
      </c>
      <c r="E4" s="157">
        <v>170689</v>
      </c>
      <c r="F4" s="152">
        <v>205292</v>
      </c>
      <c r="G4" s="153">
        <v>207392</v>
      </c>
      <c r="H4" s="154">
        <v>206342</v>
      </c>
      <c r="I4" s="157">
        <v>203425</v>
      </c>
      <c r="J4" s="157">
        <v>199581</v>
      </c>
      <c r="K4" s="157">
        <v>208822.79299999995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132</v>
      </c>
      <c r="C5" s="157">
        <v>465710</v>
      </c>
      <c r="D5" s="157">
        <v>513028</v>
      </c>
      <c r="E5" s="157">
        <v>370086</v>
      </c>
      <c r="F5" s="156">
        <v>574297</v>
      </c>
      <c r="G5" s="157">
        <v>887622</v>
      </c>
      <c r="H5" s="158">
        <v>887621.75</v>
      </c>
      <c r="I5" s="157">
        <v>936035</v>
      </c>
      <c r="J5" s="157">
        <v>1023691.61</v>
      </c>
      <c r="K5" s="157">
        <v>1066959.3303299998</v>
      </c>
      <c r="Z5" s="163">
        <f t="shared" si="0"/>
        <v>1</v>
      </c>
      <c r="AA5" s="41">
        <v>2</v>
      </c>
    </row>
    <row r="6" spans="1:27" s="18" customFormat="1" ht="12.75" customHeight="1" x14ac:dyDescent="0.2">
      <c r="A6" s="70"/>
      <c r="B6" s="171" t="s">
        <v>133</v>
      </c>
      <c r="C6" s="157">
        <v>223646</v>
      </c>
      <c r="D6" s="157">
        <v>218455</v>
      </c>
      <c r="E6" s="157">
        <v>266632</v>
      </c>
      <c r="F6" s="156">
        <v>291269</v>
      </c>
      <c r="G6" s="157">
        <v>293113</v>
      </c>
      <c r="H6" s="158">
        <v>292096</v>
      </c>
      <c r="I6" s="157">
        <v>304899</v>
      </c>
      <c r="J6" s="157">
        <v>302674.62200000003</v>
      </c>
      <c r="K6" s="157">
        <v>316279.37696600001</v>
      </c>
      <c r="Z6" s="163">
        <f t="shared" si="0"/>
        <v>1</v>
      </c>
      <c r="AA6" s="32" t="s">
        <v>11</v>
      </c>
    </row>
    <row r="7" spans="1:27" s="18" customFormat="1" ht="12.75" hidden="1" customHeight="1" x14ac:dyDescent="0.2">
      <c r="A7" s="70"/>
      <c r="B7" s="171" t="s">
        <v>140</v>
      </c>
      <c r="C7" s="157">
        <v>0</v>
      </c>
      <c r="D7" s="157">
        <v>0</v>
      </c>
      <c r="E7" s="157">
        <v>0</v>
      </c>
      <c r="F7" s="156">
        <v>0</v>
      </c>
      <c r="G7" s="157">
        <v>0</v>
      </c>
      <c r="H7" s="158">
        <v>0</v>
      </c>
      <c r="I7" s="157">
        <v>0</v>
      </c>
      <c r="J7" s="157">
        <v>0</v>
      </c>
      <c r="K7" s="157">
        <v>0</v>
      </c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141</v>
      </c>
      <c r="C8" s="157">
        <v>0</v>
      </c>
      <c r="D8" s="157">
        <v>0</v>
      </c>
      <c r="E8" s="157">
        <v>0</v>
      </c>
      <c r="F8" s="156">
        <v>0</v>
      </c>
      <c r="G8" s="157">
        <v>0</v>
      </c>
      <c r="H8" s="158">
        <v>0</v>
      </c>
      <c r="I8" s="157">
        <v>0</v>
      </c>
      <c r="J8" s="157">
        <v>0</v>
      </c>
      <c r="K8" s="157">
        <v>0</v>
      </c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142</v>
      </c>
      <c r="C9" s="157">
        <v>0</v>
      </c>
      <c r="D9" s="157">
        <v>0</v>
      </c>
      <c r="E9" s="157">
        <v>0</v>
      </c>
      <c r="F9" s="156">
        <v>0</v>
      </c>
      <c r="G9" s="157">
        <v>0</v>
      </c>
      <c r="H9" s="158">
        <v>0</v>
      </c>
      <c r="I9" s="157">
        <v>0</v>
      </c>
      <c r="J9" s="157">
        <v>0</v>
      </c>
      <c r="K9" s="157">
        <v>0</v>
      </c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143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144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145</v>
      </c>
      <c r="C12" s="157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134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135</v>
      </c>
      <c r="C14" s="157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7">
        <v>0</v>
      </c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136</v>
      </c>
      <c r="C15" s="157">
        <v>0</v>
      </c>
      <c r="D15" s="157">
        <v>0</v>
      </c>
      <c r="E15" s="157">
        <v>0</v>
      </c>
      <c r="F15" s="156">
        <v>0</v>
      </c>
      <c r="G15" s="157">
        <v>0</v>
      </c>
      <c r="H15" s="158">
        <v>0</v>
      </c>
      <c r="I15" s="157">
        <v>0</v>
      </c>
      <c r="J15" s="157">
        <v>0</v>
      </c>
      <c r="K15" s="157">
        <v>0</v>
      </c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137</v>
      </c>
      <c r="C16" s="157">
        <v>0</v>
      </c>
      <c r="D16" s="157">
        <v>0</v>
      </c>
      <c r="E16" s="157">
        <v>0</v>
      </c>
      <c r="F16" s="156">
        <v>0</v>
      </c>
      <c r="G16" s="157">
        <v>0</v>
      </c>
      <c r="H16" s="158">
        <v>0</v>
      </c>
      <c r="I16" s="157">
        <v>0</v>
      </c>
      <c r="J16" s="157">
        <v>0</v>
      </c>
      <c r="K16" s="157">
        <v>0</v>
      </c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138</v>
      </c>
      <c r="C17" s="157">
        <v>0</v>
      </c>
      <c r="D17" s="157">
        <v>0</v>
      </c>
      <c r="E17" s="157">
        <v>0</v>
      </c>
      <c r="F17" s="156">
        <v>0</v>
      </c>
      <c r="G17" s="157">
        <v>0</v>
      </c>
      <c r="H17" s="158">
        <v>0</v>
      </c>
      <c r="I17" s="157">
        <v>0</v>
      </c>
      <c r="J17" s="157">
        <v>0</v>
      </c>
      <c r="K17" s="157">
        <v>0</v>
      </c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139</v>
      </c>
      <c r="C18" s="157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7">
        <v>0</v>
      </c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824479</v>
      </c>
      <c r="D19" s="103">
        <f t="shared" ref="D19:K19" si="1">SUM(D4:D18)</f>
        <v>885651</v>
      </c>
      <c r="E19" s="103">
        <f t="shared" si="1"/>
        <v>807407</v>
      </c>
      <c r="F19" s="104">
        <f t="shared" si="1"/>
        <v>1070858</v>
      </c>
      <c r="G19" s="103">
        <f t="shared" si="1"/>
        <v>1388127</v>
      </c>
      <c r="H19" s="105">
        <f t="shared" si="1"/>
        <v>1386059.75</v>
      </c>
      <c r="I19" s="103">
        <f t="shared" si="1"/>
        <v>1444359</v>
      </c>
      <c r="J19" s="103">
        <f t="shared" si="1"/>
        <v>1525947.2319999998</v>
      </c>
      <c r="K19" s="103">
        <f t="shared" si="1"/>
        <v>1592061.5002959999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162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231210</v>
      </c>
      <c r="D4" s="148">
        <f t="shared" ref="D4:K4" si="0">SUM(D5:D7)</f>
        <v>263012</v>
      </c>
      <c r="E4" s="148">
        <f t="shared" si="0"/>
        <v>283702</v>
      </c>
      <c r="F4" s="149">
        <f t="shared" si="0"/>
        <v>345145</v>
      </c>
      <c r="G4" s="148">
        <f t="shared" si="0"/>
        <v>328170</v>
      </c>
      <c r="H4" s="150">
        <f t="shared" si="0"/>
        <v>335192.75</v>
      </c>
      <c r="I4" s="148">
        <f t="shared" si="0"/>
        <v>339766</v>
      </c>
      <c r="J4" s="148">
        <f t="shared" si="0"/>
        <v>341061.04800000001</v>
      </c>
      <c r="K4" s="148">
        <f t="shared" si="0"/>
        <v>362656.28354400001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151433</v>
      </c>
      <c r="D5" s="153">
        <v>171525</v>
      </c>
      <c r="E5" s="153">
        <v>185059</v>
      </c>
      <c r="F5" s="152">
        <v>204354</v>
      </c>
      <c r="G5" s="153">
        <v>201354</v>
      </c>
      <c r="H5" s="154">
        <v>203746</v>
      </c>
      <c r="I5" s="153">
        <v>201238</v>
      </c>
      <c r="J5" s="153">
        <v>222791.22600000002</v>
      </c>
      <c r="K5" s="154">
        <v>230179.16097799997</v>
      </c>
      <c r="AA5" s="41">
        <v>2</v>
      </c>
    </row>
    <row r="6" spans="1:27" s="18" customFormat="1" ht="12.75" customHeight="1" x14ac:dyDescent="0.25">
      <c r="A6" s="64"/>
      <c r="B6" s="114" t="s">
        <v>45</v>
      </c>
      <c r="C6" s="156">
        <v>79777</v>
      </c>
      <c r="D6" s="157">
        <v>91487</v>
      </c>
      <c r="E6" s="157">
        <v>98643</v>
      </c>
      <c r="F6" s="156">
        <v>140791</v>
      </c>
      <c r="G6" s="157">
        <v>126816</v>
      </c>
      <c r="H6" s="158">
        <v>131446.75</v>
      </c>
      <c r="I6" s="157">
        <v>138528</v>
      </c>
      <c r="J6" s="157">
        <v>118269.82199999999</v>
      </c>
      <c r="K6" s="158">
        <v>132477.12256600001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588454</v>
      </c>
      <c r="D8" s="148">
        <f t="shared" ref="D8:K8" si="1">SUM(D9:D15)</f>
        <v>618263</v>
      </c>
      <c r="E8" s="148">
        <f t="shared" si="1"/>
        <v>512643</v>
      </c>
      <c r="F8" s="149">
        <f t="shared" si="1"/>
        <v>707243</v>
      </c>
      <c r="G8" s="148">
        <f t="shared" si="1"/>
        <v>1038977</v>
      </c>
      <c r="H8" s="150">
        <f t="shared" si="1"/>
        <v>1037877</v>
      </c>
      <c r="I8" s="148">
        <f t="shared" si="1"/>
        <v>1093501</v>
      </c>
      <c r="J8" s="148">
        <f t="shared" si="1"/>
        <v>1161172.1840000001</v>
      </c>
      <c r="K8" s="148">
        <f t="shared" si="1"/>
        <v>1204434.3747519997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31585</v>
      </c>
      <c r="D9" s="153">
        <v>3952</v>
      </c>
      <c r="E9" s="153">
        <v>3098</v>
      </c>
      <c r="F9" s="152">
        <v>8073</v>
      </c>
      <c r="G9" s="153">
        <v>11123</v>
      </c>
      <c r="H9" s="154">
        <v>11137</v>
      </c>
      <c r="I9" s="153">
        <v>19885</v>
      </c>
      <c r="J9" s="153">
        <v>23358.986000000001</v>
      </c>
      <c r="K9" s="154">
        <v>24350.012257999999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556869</v>
      </c>
      <c r="D10" s="157">
        <v>604152</v>
      </c>
      <c r="E10" s="157">
        <v>469953</v>
      </c>
      <c r="F10" s="156">
        <v>658922</v>
      </c>
      <c r="G10" s="157">
        <v>975691</v>
      </c>
      <c r="H10" s="158">
        <v>899469</v>
      </c>
      <c r="I10" s="157">
        <v>1023093</v>
      </c>
      <c r="J10" s="157">
        <v>1095187.1980000001</v>
      </c>
      <c r="K10" s="158">
        <v>1135115.1844939999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1695</v>
      </c>
      <c r="F11" s="156">
        <v>1964</v>
      </c>
      <c r="G11" s="157">
        <v>11064</v>
      </c>
      <c r="H11" s="158">
        <v>9964</v>
      </c>
      <c r="I11" s="157">
        <v>10315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9000</v>
      </c>
      <c r="E13" s="157">
        <v>35694</v>
      </c>
      <c r="F13" s="156">
        <v>36541</v>
      </c>
      <c r="G13" s="157">
        <v>38856</v>
      </c>
      <c r="H13" s="158">
        <v>115999</v>
      </c>
      <c r="I13" s="157">
        <v>38110</v>
      </c>
      <c r="J13" s="157">
        <v>40627</v>
      </c>
      <c r="K13" s="158">
        <v>42617.231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1144</v>
      </c>
      <c r="F14" s="156">
        <v>1000</v>
      </c>
      <c r="G14" s="157">
        <v>1000</v>
      </c>
      <c r="H14" s="158">
        <v>205</v>
      </c>
      <c r="I14" s="157">
        <v>1300</v>
      </c>
      <c r="J14" s="157">
        <v>1000</v>
      </c>
      <c r="K14" s="158">
        <v>1300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1159</v>
      </c>
      <c r="E15" s="160">
        <v>1059</v>
      </c>
      <c r="F15" s="159">
        <v>743</v>
      </c>
      <c r="G15" s="160">
        <v>1243</v>
      </c>
      <c r="H15" s="161">
        <v>1103</v>
      </c>
      <c r="I15" s="160">
        <v>798</v>
      </c>
      <c r="J15" s="160">
        <v>999</v>
      </c>
      <c r="K15" s="161">
        <v>1051.9469999999999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4735</v>
      </c>
      <c r="D16" s="148">
        <f t="shared" ref="D16:K16" si="2">SUM(D17:D23)</f>
        <v>4070</v>
      </c>
      <c r="E16" s="148">
        <f t="shared" si="2"/>
        <v>10953</v>
      </c>
      <c r="F16" s="149">
        <f t="shared" si="2"/>
        <v>18470</v>
      </c>
      <c r="G16" s="148">
        <f t="shared" si="2"/>
        <v>20980</v>
      </c>
      <c r="H16" s="150">
        <f t="shared" si="2"/>
        <v>12990</v>
      </c>
      <c r="I16" s="148">
        <f t="shared" si="2"/>
        <v>11092</v>
      </c>
      <c r="J16" s="148">
        <f t="shared" si="2"/>
        <v>23714</v>
      </c>
      <c r="K16" s="148">
        <f t="shared" si="2"/>
        <v>24970.841999999997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4725</v>
      </c>
      <c r="D18" s="157">
        <v>4070</v>
      </c>
      <c r="E18" s="157">
        <v>10953</v>
      </c>
      <c r="F18" s="156">
        <v>18470</v>
      </c>
      <c r="G18" s="157">
        <v>20980</v>
      </c>
      <c r="H18" s="158">
        <v>12639</v>
      </c>
      <c r="I18" s="157">
        <v>11092</v>
      </c>
      <c r="J18" s="157">
        <v>23714</v>
      </c>
      <c r="K18" s="158">
        <v>24970.841999999997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10</v>
      </c>
      <c r="D23" s="160">
        <v>0</v>
      </c>
      <c r="E23" s="160">
        <v>0</v>
      </c>
      <c r="F23" s="159">
        <v>0</v>
      </c>
      <c r="G23" s="160">
        <v>0</v>
      </c>
      <c r="H23" s="161">
        <v>351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80</v>
      </c>
      <c r="D24" s="148">
        <v>306</v>
      </c>
      <c r="E24" s="148">
        <v>109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824479</v>
      </c>
      <c r="D26" s="103">
        <f t="shared" ref="D26:K26" si="3">+D4+D8+D16+D24</f>
        <v>885651</v>
      </c>
      <c r="E26" s="103">
        <f t="shared" si="3"/>
        <v>807407</v>
      </c>
      <c r="F26" s="104">
        <f t="shared" si="3"/>
        <v>1070858</v>
      </c>
      <c r="G26" s="103">
        <f t="shared" si="3"/>
        <v>1388127</v>
      </c>
      <c r="H26" s="105">
        <f t="shared" si="3"/>
        <v>1386059.75</v>
      </c>
      <c r="I26" s="103">
        <f t="shared" si="3"/>
        <v>1444359</v>
      </c>
      <c r="J26" s="103">
        <f t="shared" si="3"/>
        <v>1525947.2320000001</v>
      </c>
      <c r="K26" s="103">
        <f t="shared" si="3"/>
        <v>1592061.5002959997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163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146</v>
      </c>
      <c r="C4" s="157">
        <v>3715</v>
      </c>
      <c r="D4" s="157">
        <v>5749</v>
      </c>
      <c r="E4" s="157">
        <v>8580</v>
      </c>
      <c r="F4" s="152">
        <v>6484</v>
      </c>
      <c r="G4" s="153">
        <v>7052</v>
      </c>
      <c r="H4" s="154">
        <v>6962</v>
      </c>
      <c r="I4" s="157">
        <v>6486</v>
      </c>
      <c r="J4" s="157">
        <v>5666</v>
      </c>
      <c r="K4" s="157">
        <v>5642.2979999999989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147</v>
      </c>
      <c r="C5" s="157">
        <v>35164</v>
      </c>
      <c r="D5" s="157">
        <v>45090</v>
      </c>
      <c r="E5" s="157">
        <v>48685</v>
      </c>
      <c r="F5" s="156">
        <v>69204</v>
      </c>
      <c r="G5" s="157">
        <v>58882</v>
      </c>
      <c r="H5" s="158">
        <v>59407</v>
      </c>
      <c r="I5" s="157">
        <v>57978</v>
      </c>
      <c r="J5" s="157">
        <v>68985</v>
      </c>
      <c r="K5" s="157">
        <v>72641.204999999987</v>
      </c>
      <c r="Z5" s="163">
        <f t="shared" si="0"/>
        <v>1</v>
      </c>
      <c r="AA5" s="41">
        <v>3</v>
      </c>
    </row>
    <row r="6" spans="1:27" s="18" customFormat="1" ht="12.75" customHeight="1" x14ac:dyDescent="0.2">
      <c r="A6" s="70"/>
      <c r="B6" s="171" t="s">
        <v>148</v>
      </c>
      <c r="C6" s="157">
        <v>57594</v>
      </c>
      <c r="D6" s="157">
        <v>59711</v>
      </c>
      <c r="E6" s="157">
        <v>74122</v>
      </c>
      <c r="F6" s="156">
        <v>76390</v>
      </c>
      <c r="G6" s="157">
        <v>87565</v>
      </c>
      <c r="H6" s="158">
        <v>86905</v>
      </c>
      <c r="I6" s="157">
        <v>80921</v>
      </c>
      <c r="J6" s="157">
        <v>82799</v>
      </c>
      <c r="K6" s="157">
        <v>87005.346999999994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149</v>
      </c>
      <c r="C7" s="157">
        <v>38650</v>
      </c>
      <c r="D7" s="157">
        <v>43618</v>
      </c>
      <c r="E7" s="157">
        <v>39302</v>
      </c>
      <c r="F7" s="156">
        <v>53214</v>
      </c>
      <c r="G7" s="157">
        <v>53893</v>
      </c>
      <c r="H7" s="158">
        <v>53068</v>
      </c>
      <c r="I7" s="157">
        <v>58040</v>
      </c>
      <c r="J7" s="157">
        <v>42131</v>
      </c>
      <c r="K7" s="157">
        <v>43533.942999999999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135123</v>
      </c>
      <c r="D19" s="103">
        <f t="shared" ref="D19:K19" si="1">SUM(D4:D18)</f>
        <v>154168</v>
      </c>
      <c r="E19" s="103">
        <f t="shared" si="1"/>
        <v>170689</v>
      </c>
      <c r="F19" s="104">
        <f t="shared" si="1"/>
        <v>205292</v>
      </c>
      <c r="G19" s="103">
        <f t="shared" si="1"/>
        <v>207392</v>
      </c>
      <c r="H19" s="105">
        <f t="shared" si="1"/>
        <v>206342</v>
      </c>
      <c r="I19" s="103">
        <f t="shared" si="1"/>
        <v>203425</v>
      </c>
      <c r="J19" s="103">
        <f t="shared" si="1"/>
        <v>199581</v>
      </c>
      <c r="K19" s="103">
        <f t="shared" si="1"/>
        <v>208822.79299999998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164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131430</v>
      </c>
      <c r="D4" s="148">
        <f t="shared" ref="D4:K4" si="0">SUM(D5:D7)</f>
        <v>149235</v>
      </c>
      <c r="E4" s="148">
        <f t="shared" si="0"/>
        <v>158872</v>
      </c>
      <c r="F4" s="149">
        <f t="shared" si="0"/>
        <v>186275</v>
      </c>
      <c r="G4" s="148">
        <f t="shared" si="0"/>
        <v>185375</v>
      </c>
      <c r="H4" s="150">
        <f t="shared" si="0"/>
        <v>192430</v>
      </c>
      <c r="I4" s="148">
        <f t="shared" si="0"/>
        <v>191535</v>
      </c>
      <c r="J4" s="148">
        <f t="shared" si="0"/>
        <v>174868</v>
      </c>
      <c r="K4" s="148">
        <f t="shared" si="0"/>
        <v>182800.00399999996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75154</v>
      </c>
      <c r="D5" s="153">
        <v>86509</v>
      </c>
      <c r="E5" s="153">
        <v>89981</v>
      </c>
      <c r="F5" s="152">
        <v>95197</v>
      </c>
      <c r="G5" s="153">
        <v>97297</v>
      </c>
      <c r="H5" s="154">
        <v>97335</v>
      </c>
      <c r="I5" s="153">
        <v>97314</v>
      </c>
      <c r="J5" s="153">
        <v>97497</v>
      </c>
      <c r="K5" s="154">
        <v>99664.341</v>
      </c>
      <c r="AA5" s="41">
        <v>3</v>
      </c>
    </row>
    <row r="6" spans="1:27" s="18" customFormat="1" ht="12.75" customHeight="1" x14ac:dyDescent="0.25">
      <c r="A6" s="64"/>
      <c r="B6" s="114" t="s">
        <v>45</v>
      </c>
      <c r="C6" s="156">
        <v>56276</v>
      </c>
      <c r="D6" s="157">
        <v>62726</v>
      </c>
      <c r="E6" s="157">
        <v>68891</v>
      </c>
      <c r="F6" s="156">
        <v>91078</v>
      </c>
      <c r="G6" s="157">
        <v>88078</v>
      </c>
      <c r="H6" s="158">
        <v>95095</v>
      </c>
      <c r="I6" s="157">
        <v>94221</v>
      </c>
      <c r="J6" s="157">
        <v>77371</v>
      </c>
      <c r="K6" s="158">
        <v>83135.662999999971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0</v>
      </c>
      <c r="D8" s="148">
        <f t="shared" ref="D8:K8" si="1">SUM(D9:D15)</f>
        <v>557</v>
      </c>
      <c r="E8" s="148">
        <f t="shared" si="1"/>
        <v>755</v>
      </c>
      <c r="F8" s="149">
        <f t="shared" si="1"/>
        <v>547</v>
      </c>
      <c r="G8" s="148">
        <f t="shared" si="1"/>
        <v>1047</v>
      </c>
      <c r="H8" s="150">
        <f t="shared" si="1"/>
        <v>932</v>
      </c>
      <c r="I8" s="148">
        <f t="shared" si="1"/>
        <v>798</v>
      </c>
      <c r="J8" s="148">
        <f t="shared" si="1"/>
        <v>999</v>
      </c>
      <c r="K8" s="148">
        <f t="shared" si="1"/>
        <v>1051.9469999999999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557</v>
      </c>
      <c r="E15" s="160">
        <v>755</v>
      </c>
      <c r="F15" s="159">
        <v>547</v>
      </c>
      <c r="G15" s="160">
        <v>1047</v>
      </c>
      <c r="H15" s="161">
        <v>932</v>
      </c>
      <c r="I15" s="160">
        <v>798</v>
      </c>
      <c r="J15" s="160">
        <v>999</v>
      </c>
      <c r="K15" s="161">
        <v>1051.9469999999999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3685</v>
      </c>
      <c r="D16" s="148">
        <f t="shared" ref="D16:K16" si="2">SUM(D17:D23)</f>
        <v>4070</v>
      </c>
      <c r="E16" s="148">
        <f t="shared" si="2"/>
        <v>10953</v>
      </c>
      <c r="F16" s="149">
        <f t="shared" si="2"/>
        <v>18470</v>
      </c>
      <c r="G16" s="148">
        <f t="shared" si="2"/>
        <v>20970</v>
      </c>
      <c r="H16" s="150">
        <f t="shared" si="2"/>
        <v>12980</v>
      </c>
      <c r="I16" s="148">
        <f t="shared" si="2"/>
        <v>11092</v>
      </c>
      <c r="J16" s="148">
        <f t="shared" si="2"/>
        <v>23714</v>
      </c>
      <c r="K16" s="148">
        <f t="shared" si="2"/>
        <v>24970.841999999997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3685</v>
      </c>
      <c r="D18" s="157">
        <v>4070</v>
      </c>
      <c r="E18" s="157">
        <v>10953</v>
      </c>
      <c r="F18" s="156">
        <v>18470</v>
      </c>
      <c r="G18" s="157">
        <v>20970</v>
      </c>
      <c r="H18" s="158">
        <v>12629</v>
      </c>
      <c r="I18" s="157">
        <v>11092</v>
      </c>
      <c r="J18" s="157">
        <v>23714</v>
      </c>
      <c r="K18" s="158">
        <v>24970.841999999997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351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8</v>
      </c>
      <c r="D24" s="148">
        <v>306</v>
      </c>
      <c r="E24" s="148">
        <v>109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135123</v>
      </c>
      <c r="D26" s="103">
        <f t="shared" ref="D26:K26" si="3">+D4+D8+D16+D24</f>
        <v>154168</v>
      </c>
      <c r="E26" s="103">
        <f t="shared" si="3"/>
        <v>170689</v>
      </c>
      <c r="F26" s="104">
        <f t="shared" si="3"/>
        <v>205292</v>
      </c>
      <c r="G26" s="103">
        <f t="shared" si="3"/>
        <v>207392</v>
      </c>
      <c r="H26" s="105">
        <f t="shared" si="3"/>
        <v>206342</v>
      </c>
      <c r="I26" s="103">
        <f t="shared" si="3"/>
        <v>203425</v>
      </c>
      <c r="J26" s="103">
        <f t="shared" si="3"/>
        <v>199581</v>
      </c>
      <c r="K26" s="103">
        <f t="shared" si="3"/>
        <v>208822.79299999995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165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150</v>
      </c>
      <c r="C4" s="157">
        <v>188549</v>
      </c>
      <c r="D4" s="157">
        <v>198315</v>
      </c>
      <c r="E4" s="157">
        <v>123112</v>
      </c>
      <c r="F4" s="152">
        <v>157872</v>
      </c>
      <c r="G4" s="153">
        <v>153920</v>
      </c>
      <c r="H4" s="154">
        <v>159866</v>
      </c>
      <c r="I4" s="157">
        <v>148395</v>
      </c>
      <c r="J4" s="157">
        <v>179110</v>
      </c>
      <c r="K4" s="157">
        <v>197852.93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151</v>
      </c>
      <c r="C5" s="157">
        <v>215403</v>
      </c>
      <c r="D5" s="157">
        <v>235882</v>
      </c>
      <c r="E5" s="157">
        <v>151953</v>
      </c>
      <c r="F5" s="156">
        <v>296977</v>
      </c>
      <c r="G5" s="157">
        <v>612900</v>
      </c>
      <c r="H5" s="158">
        <v>608539</v>
      </c>
      <c r="I5" s="157">
        <v>660120</v>
      </c>
      <c r="J5" s="157">
        <v>716154</v>
      </c>
      <c r="K5" s="157">
        <v>735152.16199999989</v>
      </c>
      <c r="Z5" s="163">
        <f t="shared" si="0"/>
        <v>1</v>
      </c>
      <c r="AA5" s="41">
        <v>4</v>
      </c>
    </row>
    <row r="6" spans="1:27" s="18" customFormat="1" ht="12.75" customHeight="1" x14ac:dyDescent="0.2">
      <c r="A6" s="70"/>
      <c r="B6" s="171" t="s">
        <v>152</v>
      </c>
      <c r="C6" s="157">
        <v>52350</v>
      </c>
      <c r="D6" s="157">
        <v>73700</v>
      </c>
      <c r="E6" s="157">
        <v>91419</v>
      </c>
      <c r="F6" s="156">
        <v>110617</v>
      </c>
      <c r="G6" s="157">
        <v>112097</v>
      </c>
      <c r="H6" s="158">
        <v>111442</v>
      </c>
      <c r="I6" s="157">
        <v>116289</v>
      </c>
      <c r="J6" s="157">
        <v>112174</v>
      </c>
      <c r="K6" s="157">
        <v>116839.22199999999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153</v>
      </c>
      <c r="C7" s="157">
        <v>6537</v>
      </c>
      <c r="D7" s="157">
        <v>4638</v>
      </c>
      <c r="E7" s="157">
        <v>3602</v>
      </c>
      <c r="F7" s="156">
        <v>5859</v>
      </c>
      <c r="G7" s="157">
        <v>5733</v>
      </c>
      <c r="H7" s="158">
        <v>4821.75</v>
      </c>
      <c r="I7" s="157">
        <v>6436</v>
      </c>
      <c r="J7" s="157">
        <v>6146.61</v>
      </c>
      <c r="K7" s="157">
        <v>6472.38033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154</v>
      </c>
      <c r="C8" s="157">
        <v>2871</v>
      </c>
      <c r="D8" s="157">
        <v>493</v>
      </c>
      <c r="E8" s="157">
        <v>0</v>
      </c>
      <c r="F8" s="156">
        <v>2972</v>
      </c>
      <c r="G8" s="157">
        <v>2972</v>
      </c>
      <c r="H8" s="158">
        <v>2953</v>
      </c>
      <c r="I8" s="157">
        <v>4795</v>
      </c>
      <c r="J8" s="157">
        <v>10107</v>
      </c>
      <c r="K8" s="157">
        <v>10642.670999999998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465710</v>
      </c>
      <c r="D19" s="103">
        <f t="shared" ref="D19:K19" si="1">SUM(D4:D18)</f>
        <v>513028</v>
      </c>
      <c r="E19" s="103">
        <f t="shared" si="1"/>
        <v>370086</v>
      </c>
      <c r="F19" s="104">
        <f t="shared" si="1"/>
        <v>574297</v>
      </c>
      <c r="G19" s="103">
        <f t="shared" si="1"/>
        <v>887622</v>
      </c>
      <c r="H19" s="105">
        <f t="shared" si="1"/>
        <v>887621.75</v>
      </c>
      <c r="I19" s="103">
        <f t="shared" si="1"/>
        <v>936035</v>
      </c>
      <c r="J19" s="103">
        <f t="shared" si="1"/>
        <v>1023691.61</v>
      </c>
      <c r="K19" s="103">
        <f t="shared" si="1"/>
        <v>1066959.3653300002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166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34818</v>
      </c>
      <c r="D4" s="148">
        <f t="shared" ref="D4:K4" si="0">SUM(D5:D7)</f>
        <v>43452</v>
      </c>
      <c r="E4" s="148">
        <f t="shared" si="0"/>
        <v>54144</v>
      </c>
      <c r="F4" s="149">
        <f t="shared" si="0"/>
        <v>68217</v>
      </c>
      <c r="G4" s="148">
        <f t="shared" si="0"/>
        <v>57792</v>
      </c>
      <c r="H4" s="150">
        <f t="shared" si="0"/>
        <v>56481.75</v>
      </c>
      <c r="I4" s="148">
        <f t="shared" si="0"/>
        <v>65819</v>
      </c>
      <c r="J4" s="148">
        <f t="shared" si="0"/>
        <v>77299.61</v>
      </c>
      <c r="K4" s="148">
        <f t="shared" si="0"/>
        <v>87232.489329999982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26435</v>
      </c>
      <c r="D5" s="153">
        <v>29868</v>
      </c>
      <c r="E5" s="153">
        <v>35553</v>
      </c>
      <c r="F5" s="152">
        <v>41569</v>
      </c>
      <c r="G5" s="153">
        <v>38469</v>
      </c>
      <c r="H5" s="154">
        <v>38569</v>
      </c>
      <c r="I5" s="153">
        <v>36512</v>
      </c>
      <c r="J5" s="153">
        <v>50571.667999999998</v>
      </c>
      <c r="K5" s="154">
        <v>52812.966403999992</v>
      </c>
      <c r="AA5" s="41">
        <v>4</v>
      </c>
    </row>
    <row r="6" spans="1:27" s="18" customFormat="1" ht="12.75" customHeight="1" x14ac:dyDescent="0.25">
      <c r="A6" s="64"/>
      <c r="B6" s="114" t="s">
        <v>45</v>
      </c>
      <c r="C6" s="156">
        <v>8383</v>
      </c>
      <c r="D6" s="157">
        <v>13584</v>
      </c>
      <c r="E6" s="157">
        <v>18591</v>
      </c>
      <c r="F6" s="156">
        <v>26648</v>
      </c>
      <c r="G6" s="157">
        <v>19323</v>
      </c>
      <c r="H6" s="158">
        <v>17912.75</v>
      </c>
      <c r="I6" s="157">
        <v>29307</v>
      </c>
      <c r="J6" s="157">
        <v>26727.942000000003</v>
      </c>
      <c r="K6" s="158">
        <v>34419.522925999998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430820</v>
      </c>
      <c r="D8" s="148">
        <f t="shared" ref="D8:K8" si="1">SUM(D9:D15)</f>
        <v>469576</v>
      </c>
      <c r="E8" s="148">
        <f t="shared" si="1"/>
        <v>315942</v>
      </c>
      <c r="F8" s="149">
        <f t="shared" si="1"/>
        <v>506080</v>
      </c>
      <c r="G8" s="148">
        <f t="shared" si="1"/>
        <v>829820</v>
      </c>
      <c r="H8" s="150">
        <f t="shared" si="1"/>
        <v>831130</v>
      </c>
      <c r="I8" s="148">
        <f t="shared" si="1"/>
        <v>870216</v>
      </c>
      <c r="J8" s="148">
        <f t="shared" si="1"/>
        <v>946392</v>
      </c>
      <c r="K8" s="148">
        <f t="shared" si="1"/>
        <v>979726.8409999999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22421</v>
      </c>
      <c r="D9" s="153">
        <v>0</v>
      </c>
      <c r="E9" s="153">
        <v>1100</v>
      </c>
      <c r="F9" s="152">
        <v>0</v>
      </c>
      <c r="G9" s="153">
        <v>1550</v>
      </c>
      <c r="H9" s="154">
        <v>3064</v>
      </c>
      <c r="I9" s="153">
        <v>6500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408399</v>
      </c>
      <c r="D10" s="157">
        <v>460295</v>
      </c>
      <c r="E10" s="157">
        <v>279527</v>
      </c>
      <c r="F10" s="156">
        <v>467379</v>
      </c>
      <c r="G10" s="157">
        <v>778669</v>
      </c>
      <c r="H10" s="158">
        <v>701932</v>
      </c>
      <c r="I10" s="157">
        <v>815811</v>
      </c>
      <c r="J10" s="157">
        <v>905765</v>
      </c>
      <c r="K10" s="158">
        <v>937109.60999999987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1695</v>
      </c>
      <c r="F11" s="156">
        <v>1964</v>
      </c>
      <c r="G11" s="157">
        <v>11064</v>
      </c>
      <c r="H11" s="158">
        <v>9964</v>
      </c>
      <c r="I11" s="157">
        <v>10315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9000</v>
      </c>
      <c r="E13" s="157">
        <v>33459</v>
      </c>
      <c r="F13" s="156">
        <v>36541</v>
      </c>
      <c r="G13" s="157">
        <v>38341</v>
      </c>
      <c r="H13" s="158">
        <v>115999</v>
      </c>
      <c r="I13" s="157">
        <v>37590</v>
      </c>
      <c r="J13" s="157">
        <v>40627</v>
      </c>
      <c r="K13" s="158">
        <v>42617.231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281</v>
      </c>
      <c r="E15" s="160">
        <v>161</v>
      </c>
      <c r="F15" s="159">
        <v>196</v>
      </c>
      <c r="G15" s="160">
        <v>196</v>
      </c>
      <c r="H15" s="161">
        <v>171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0</v>
      </c>
      <c r="D16" s="148">
        <f t="shared" ref="D16:K16" si="2">SUM(D17:D23)</f>
        <v>0</v>
      </c>
      <c r="E16" s="148">
        <f t="shared" si="2"/>
        <v>0</v>
      </c>
      <c r="F16" s="149">
        <f t="shared" si="2"/>
        <v>0</v>
      </c>
      <c r="G16" s="148">
        <f t="shared" si="2"/>
        <v>10</v>
      </c>
      <c r="H16" s="150">
        <f t="shared" si="2"/>
        <v>10</v>
      </c>
      <c r="I16" s="148">
        <f t="shared" si="2"/>
        <v>0</v>
      </c>
      <c r="J16" s="148">
        <f t="shared" si="2"/>
        <v>0</v>
      </c>
      <c r="K16" s="148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0</v>
      </c>
      <c r="D18" s="157">
        <v>0</v>
      </c>
      <c r="E18" s="157">
        <v>0</v>
      </c>
      <c r="F18" s="156">
        <v>0</v>
      </c>
      <c r="G18" s="157">
        <v>10</v>
      </c>
      <c r="H18" s="158">
        <v>10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72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465710</v>
      </c>
      <c r="D26" s="103">
        <f t="shared" ref="D26:K26" si="3">+D4+D8+D16+D24</f>
        <v>513028</v>
      </c>
      <c r="E26" s="103">
        <f t="shared" si="3"/>
        <v>370086</v>
      </c>
      <c r="F26" s="104">
        <f t="shared" si="3"/>
        <v>574297</v>
      </c>
      <c r="G26" s="103">
        <f t="shared" si="3"/>
        <v>887622</v>
      </c>
      <c r="H26" s="105">
        <f t="shared" si="3"/>
        <v>887621.75</v>
      </c>
      <c r="I26" s="103">
        <f t="shared" si="3"/>
        <v>936035</v>
      </c>
      <c r="J26" s="103">
        <f t="shared" si="3"/>
        <v>1023691.61</v>
      </c>
      <c r="K26" s="103">
        <f t="shared" si="3"/>
        <v>1066959.3303299998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167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155</v>
      </c>
      <c r="C4" s="157">
        <v>56844</v>
      </c>
      <c r="D4" s="157">
        <v>31260</v>
      </c>
      <c r="E4" s="157">
        <v>15826</v>
      </c>
      <c r="F4" s="152">
        <v>18874</v>
      </c>
      <c r="G4" s="153">
        <v>23725</v>
      </c>
      <c r="H4" s="154">
        <v>22850</v>
      </c>
      <c r="I4" s="157">
        <v>22508</v>
      </c>
      <c r="J4" s="157">
        <v>38843.520000000004</v>
      </c>
      <c r="K4" s="157">
        <v>40902.226560000003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156</v>
      </c>
      <c r="C5" s="157">
        <v>8496</v>
      </c>
      <c r="D5" s="157">
        <v>27262</v>
      </c>
      <c r="E5" s="157">
        <v>37156</v>
      </c>
      <c r="F5" s="156">
        <v>21930</v>
      </c>
      <c r="G5" s="157">
        <v>42328</v>
      </c>
      <c r="H5" s="158">
        <v>42049</v>
      </c>
      <c r="I5" s="157">
        <v>21294</v>
      </c>
      <c r="J5" s="157">
        <v>18337.228000000003</v>
      </c>
      <c r="K5" s="157">
        <v>18726.101084000002</v>
      </c>
      <c r="Z5" s="163">
        <f t="shared" si="0"/>
        <v>1</v>
      </c>
      <c r="AA5" s="41">
        <v>5</v>
      </c>
    </row>
    <row r="6" spans="1:27" s="18" customFormat="1" ht="12.75" customHeight="1" x14ac:dyDescent="0.2">
      <c r="A6" s="70"/>
      <c r="B6" s="171" t="s">
        <v>157</v>
      </c>
      <c r="C6" s="157">
        <v>5482</v>
      </c>
      <c r="D6" s="157">
        <v>8866</v>
      </c>
      <c r="E6" s="157">
        <v>11672</v>
      </c>
      <c r="F6" s="156">
        <v>21904</v>
      </c>
      <c r="G6" s="157">
        <v>19590</v>
      </c>
      <c r="H6" s="158">
        <v>19088</v>
      </c>
      <c r="I6" s="157">
        <v>16334</v>
      </c>
      <c r="J6" s="157">
        <v>19369.657999999999</v>
      </c>
      <c r="K6" s="157">
        <v>19998.249873999997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158</v>
      </c>
      <c r="C7" s="157">
        <v>152325</v>
      </c>
      <c r="D7" s="157">
        <v>147140</v>
      </c>
      <c r="E7" s="157">
        <v>195239</v>
      </c>
      <c r="F7" s="156">
        <v>218416</v>
      </c>
      <c r="G7" s="157">
        <v>196325</v>
      </c>
      <c r="H7" s="158">
        <v>197108</v>
      </c>
      <c r="I7" s="157">
        <v>233867</v>
      </c>
      <c r="J7" s="157">
        <v>218055.32200000001</v>
      </c>
      <c r="K7" s="157">
        <v>228156.25406599999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159</v>
      </c>
      <c r="C8" s="157">
        <v>499</v>
      </c>
      <c r="D8" s="157">
        <v>3927</v>
      </c>
      <c r="E8" s="157">
        <v>6739</v>
      </c>
      <c r="F8" s="156">
        <v>10145</v>
      </c>
      <c r="G8" s="157">
        <v>11145</v>
      </c>
      <c r="H8" s="158">
        <v>11001</v>
      </c>
      <c r="I8" s="157">
        <v>10896</v>
      </c>
      <c r="J8" s="157">
        <v>8068.8940000000002</v>
      </c>
      <c r="K8" s="157">
        <v>8496.5453820000002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223646</v>
      </c>
      <c r="D19" s="103">
        <f t="shared" ref="D19:K19" si="1">SUM(D4:D18)</f>
        <v>218455</v>
      </c>
      <c r="E19" s="103">
        <f t="shared" si="1"/>
        <v>266632</v>
      </c>
      <c r="F19" s="104">
        <f t="shared" si="1"/>
        <v>291269</v>
      </c>
      <c r="G19" s="103">
        <f t="shared" si="1"/>
        <v>293113</v>
      </c>
      <c r="H19" s="105">
        <f t="shared" si="1"/>
        <v>292096</v>
      </c>
      <c r="I19" s="103">
        <f t="shared" si="1"/>
        <v>304899</v>
      </c>
      <c r="J19" s="103">
        <f t="shared" si="1"/>
        <v>302674.62199999997</v>
      </c>
      <c r="K19" s="103">
        <f t="shared" si="1"/>
        <v>316279.37696600001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168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64962</v>
      </c>
      <c r="D4" s="148">
        <f t="shared" ref="D4:K4" si="0">SUM(D5:D7)</f>
        <v>70325</v>
      </c>
      <c r="E4" s="148">
        <f t="shared" si="0"/>
        <v>70686</v>
      </c>
      <c r="F4" s="149">
        <f t="shared" si="0"/>
        <v>90653</v>
      </c>
      <c r="G4" s="148">
        <f t="shared" si="0"/>
        <v>85003</v>
      </c>
      <c r="H4" s="150">
        <f t="shared" si="0"/>
        <v>86281</v>
      </c>
      <c r="I4" s="148">
        <f t="shared" si="0"/>
        <v>82412</v>
      </c>
      <c r="J4" s="148">
        <f t="shared" si="0"/>
        <v>88893.438000000024</v>
      </c>
      <c r="K4" s="148">
        <f t="shared" si="0"/>
        <v>92623.790213999993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49844</v>
      </c>
      <c r="D5" s="153">
        <v>55148</v>
      </c>
      <c r="E5" s="153">
        <v>59525</v>
      </c>
      <c r="F5" s="152">
        <v>67588</v>
      </c>
      <c r="G5" s="153">
        <v>65588</v>
      </c>
      <c r="H5" s="154">
        <v>67842</v>
      </c>
      <c r="I5" s="153">
        <v>67412</v>
      </c>
      <c r="J5" s="153">
        <v>74722.558000000019</v>
      </c>
      <c r="K5" s="154">
        <v>77701.853573999993</v>
      </c>
      <c r="AA5" s="41">
        <v>5</v>
      </c>
    </row>
    <row r="6" spans="1:27" s="18" customFormat="1" ht="12.75" customHeight="1" x14ac:dyDescent="0.25">
      <c r="A6" s="64"/>
      <c r="B6" s="114" t="s">
        <v>45</v>
      </c>
      <c r="C6" s="156">
        <v>15118</v>
      </c>
      <c r="D6" s="157">
        <v>15177</v>
      </c>
      <c r="E6" s="157">
        <v>11161</v>
      </c>
      <c r="F6" s="156">
        <v>23065</v>
      </c>
      <c r="G6" s="157">
        <v>19415</v>
      </c>
      <c r="H6" s="158">
        <v>18439</v>
      </c>
      <c r="I6" s="157">
        <v>15000</v>
      </c>
      <c r="J6" s="157">
        <v>14170.88</v>
      </c>
      <c r="K6" s="158">
        <v>14921.93664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157634</v>
      </c>
      <c r="D8" s="148">
        <f t="shared" ref="D8:K8" si="1">SUM(D9:D15)</f>
        <v>148130</v>
      </c>
      <c r="E8" s="148">
        <f t="shared" si="1"/>
        <v>195946</v>
      </c>
      <c r="F8" s="149">
        <f t="shared" si="1"/>
        <v>200616</v>
      </c>
      <c r="G8" s="148">
        <f t="shared" si="1"/>
        <v>208110</v>
      </c>
      <c r="H8" s="150">
        <f t="shared" si="1"/>
        <v>205815</v>
      </c>
      <c r="I8" s="148">
        <f t="shared" si="1"/>
        <v>222487</v>
      </c>
      <c r="J8" s="148">
        <f t="shared" si="1"/>
        <v>213781.18400000001</v>
      </c>
      <c r="K8" s="148">
        <f t="shared" si="1"/>
        <v>223655.586752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9164</v>
      </c>
      <c r="D9" s="153">
        <v>3952</v>
      </c>
      <c r="E9" s="153">
        <v>1998</v>
      </c>
      <c r="F9" s="152">
        <v>8073</v>
      </c>
      <c r="G9" s="153">
        <v>9573</v>
      </c>
      <c r="H9" s="154">
        <v>8073</v>
      </c>
      <c r="I9" s="153">
        <v>13385</v>
      </c>
      <c r="J9" s="153">
        <v>23358.986000000001</v>
      </c>
      <c r="K9" s="154">
        <v>24350.012257999999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148470</v>
      </c>
      <c r="D10" s="157">
        <v>143857</v>
      </c>
      <c r="E10" s="157">
        <v>190426</v>
      </c>
      <c r="F10" s="156">
        <v>191543</v>
      </c>
      <c r="G10" s="157">
        <v>197022</v>
      </c>
      <c r="H10" s="158">
        <v>197537</v>
      </c>
      <c r="I10" s="157">
        <v>207282</v>
      </c>
      <c r="J10" s="157">
        <v>189422.198</v>
      </c>
      <c r="K10" s="158">
        <v>198005.574494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2235</v>
      </c>
      <c r="F13" s="156">
        <v>0</v>
      </c>
      <c r="G13" s="157">
        <v>515</v>
      </c>
      <c r="H13" s="158">
        <v>0</v>
      </c>
      <c r="I13" s="157">
        <v>520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1144</v>
      </c>
      <c r="F14" s="156">
        <v>1000</v>
      </c>
      <c r="G14" s="157">
        <v>1000</v>
      </c>
      <c r="H14" s="158">
        <v>205</v>
      </c>
      <c r="I14" s="157">
        <v>1300</v>
      </c>
      <c r="J14" s="157">
        <v>1000</v>
      </c>
      <c r="K14" s="158">
        <v>1300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321</v>
      </c>
      <c r="E15" s="160">
        <v>143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1050</v>
      </c>
      <c r="D16" s="148">
        <f t="shared" ref="D16:K16" si="2">SUM(D17:D23)</f>
        <v>0</v>
      </c>
      <c r="E16" s="148">
        <f t="shared" si="2"/>
        <v>0</v>
      </c>
      <c r="F16" s="149">
        <f t="shared" si="2"/>
        <v>0</v>
      </c>
      <c r="G16" s="148">
        <f t="shared" si="2"/>
        <v>0</v>
      </c>
      <c r="H16" s="150">
        <f t="shared" si="2"/>
        <v>0</v>
      </c>
      <c r="I16" s="148">
        <f t="shared" si="2"/>
        <v>0</v>
      </c>
      <c r="J16" s="148">
        <f t="shared" si="2"/>
        <v>0</v>
      </c>
      <c r="K16" s="148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1040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10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223646</v>
      </c>
      <c r="D26" s="103">
        <f t="shared" ref="D26:K26" si="3">+D4+D8+D16+D24</f>
        <v>218455</v>
      </c>
      <c r="E26" s="103">
        <f t="shared" si="3"/>
        <v>266632</v>
      </c>
      <c r="F26" s="104">
        <f t="shared" si="3"/>
        <v>291269</v>
      </c>
      <c r="G26" s="103">
        <f t="shared" si="3"/>
        <v>293113</v>
      </c>
      <c r="H26" s="105">
        <f t="shared" si="3"/>
        <v>292096</v>
      </c>
      <c r="I26" s="103">
        <f t="shared" si="3"/>
        <v>304899</v>
      </c>
      <c r="J26" s="103">
        <f t="shared" si="3"/>
        <v>302674.62200000003</v>
      </c>
      <c r="K26" s="103">
        <f t="shared" si="3"/>
        <v>316279.37696600001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53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7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3" t="s">
        <v>0</v>
      </c>
      <c r="O3" s="23" t="s">
        <v>0</v>
      </c>
    </row>
    <row r="4" spans="1:27" s="31" customFormat="1" x14ac:dyDescent="0.25">
      <c r="A4" s="24"/>
      <c r="B4" s="25" t="s">
        <v>7</v>
      </c>
      <c r="C4" s="26" t="s">
        <v>0</v>
      </c>
      <c r="D4" s="26" t="s">
        <v>0</v>
      </c>
      <c r="E4" s="27">
        <f>SUM(E5:E8)</f>
        <v>96895</v>
      </c>
      <c r="F4" s="27">
        <f t="shared" ref="F4:M4" si="0">SUM(F5:F8)</f>
        <v>122755</v>
      </c>
      <c r="G4" s="27">
        <f t="shared" si="0"/>
        <v>122525</v>
      </c>
      <c r="H4" s="28">
        <f t="shared" si="0"/>
        <v>125073</v>
      </c>
      <c r="I4" s="27">
        <f t="shared" si="0"/>
        <v>125073</v>
      </c>
      <c r="J4" s="29">
        <f t="shared" si="0"/>
        <v>120272</v>
      </c>
      <c r="K4" s="27">
        <f t="shared" si="0"/>
        <v>132578</v>
      </c>
      <c r="L4" s="27">
        <f t="shared" si="0"/>
        <v>145836</v>
      </c>
      <c r="M4" s="27">
        <f t="shared" si="0"/>
        <v>152981.96399999998</v>
      </c>
      <c r="N4" s="30" t="s">
        <v>0</v>
      </c>
      <c r="O4" s="30" t="s">
        <v>0</v>
      </c>
      <c r="AA4" s="32" t="s">
        <v>8</v>
      </c>
    </row>
    <row r="5" spans="1:27" s="18" customFormat="1" x14ac:dyDescent="0.2">
      <c r="B5" s="33" t="s">
        <v>9</v>
      </c>
      <c r="C5" s="34" t="s">
        <v>0</v>
      </c>
      <c r="D5" s="35" t="s">
        <v>0</v>
      </c>
      <c r="E5" s="36">
        <v>85533</v>
      </c>
      <c r="F5" s="36">
        <v>112949</v>
      </c>
      <c r="G5" s="36">
        <v>97412</v>
      </c>
      <c r="H5" s="37">
        <v>98360</v>
      </c>
      <c r="I5" s="36">
        <v>99360</v>
      </c>
      <c r="J5" s="38">
        <v>97409</v>
      </c>
      <c r="K5" s="36">
        <v>104102</v>
      </c>
      <c r="L5" s="36">
        <v>115688</v>
      </c>
      <c r="M5" s="36">
        <v>121356.712</v>
      </c>
      <c r="N5" s="39" t="s">
        <v>0</v>
      </c>
      <c r="O5" s="40" t="s">
        <v>0</v>
      </c>
      <c r="AA5" s="41">
        <v>1</v>
      </c>
    </row>
    <row r="6" spans="1:27" s="18" customFormat="1" x14ac:dyDescent="0.2">
      <c r="B6" s="33" t="s">
        <v>10</v>
      </c>
      <c r="C6" s="42" t="s">
        <v>0</v>
      </c>
      <c r="D6" s="43" t="s">
        <v>0</v>
      </c>
      <c r="E6" s="44">
        <v>6564</v>
      </c>
      <c r="F6" s="44">
        <v>7299</v>
      </c>
      <c r="G6" s="44">
        <v>20004</v>
      </c>
      <c r="H6" s="45">
        <v>20777</v>
      </c>
      <c r="I6" s="44">
        <v>20777</v>
      </c>
      <c r="J6" s="46">
        <v>17197</v>
      </c>
      <c r="K6" s="44">
        <v>22184</v>
      </c>
      <c r="L6" s="44">
        <v>23542</v>
      </c>
      <c r="M6" s="44">
        <v>24695.558000000001</v>
      </c>
      <c r="N6" s="47" t="s">
        <v>0</v>
      </c>
      <c r="O6" s="48" t="s">
        <v>0</v>
      </c>
      <c r="AA6" s="32" t="s">
        <v>11</v>
      </c>
    </row>
    <row r="7" spans="1:27" s="18" customFormat="1" x14ac:dyDescent="0.2">
      <c r="B7" s="33" t="s">
        <v>12</v>
      </c>
      <c r="C7" s="42" t="s">
        <v>0</v>
      </c>
      <c r="D7" s="43" t="s">
        <v>0</v>
      </c>
      <c r="E7" s="44">
        <v>4798</v>
      </c>
      <c r="F7" s="44">
        <v>2507</v>
      </c>
      <c r="G7" s="44">
        <v>5109</v>
      </c>
      <c r="H7" s="45">
        <v>5936</v>
      </c>
      <c r="I7" s="44">
        <v>4936</v>
      </c>
      <c r="J7" s="46">
        <v>5666</v>
      </c>
      <c r="K7" s="44">
        <v>6292</v>
      </c>
      <c r="L7" s="44">
        <v>6606</v>
      </c>
      <c r="M7" s="44">
        <v>6929.6940000000004</v>
      </c>
      <c r="N7" s="47" t="s">
        <v>0</v>
      </c>
      <c r="O7" s="48" t="s">
        <v>0</v>
      </c>
      <c r="AA7" s="41">
        <v>1</v>
      </c>
    </row>
    <row r="8" spans="1:27" s="18" customFormat="1" x14ac:dyDescent="0.2">
      <c r="B8" s="33" t="s">
        <v>13</v>
      </c>
      <c r="C8" s="49" t="s">
        <v>0</v>
      </c>
      <c r="D8" s="50" t="s">
        <v>0</v>
      </c>
      <c r="E8" s="51">
        <v>0</v>
      </c>
      <c r="F8" s="51">
        <v>0</v>
      </c>
      <c r="G8" s="51">
        <v>0</v>
      </c>
      <c r="H8" s="52">
        <v>0</v>
      </c>
      <c r="I8" s="51">
        <v>0</v>
      </c>
      <c r="J8" s="53">
        <v>0</v>
      </c>
      <c r="K8" s="51">
        <v>0</v>
      </c>
      <c r="L8" s="51">
        <v>0</v>
      </c>
      <c r="M8" s="51">
        <v>0</v>
      </c>
      <c r="N8" s="54" t="s">
        <v>0</v>
      </c>
      <c r="O8" s="55" t="s">
        <v>0</v>
      </c>
      <c r="AA8" s="32" t="s">
        <v>14</v>
      </c>
    </row>
    <row r="9" spans="1:27" s="31" customFormat="1" x14ac:dyDescent="0.25">
      <c r="A9" s="24"/>
      <c r="B9" s="25" t="s">
        <v>15</v>
      </c>
      <c r="C9" s="26" t="s">
        <v>0</v>
      </c>
      <c r="D9" s="26" t="s">
        <v>0</v>
      </c>
      <c r="E9" s="27">
        <f>E10+E19</f>
        <v>767</v>
      </c>
      <c r="F9" s="27">
        <f t="shared" ref="F9:M9" si="1">F10+F19</f>
        <v>735</v>
      </c>
      <c r="G9" s="27">
        <f t="shared" si="1"/>
        <v>763</v>
      </c>
      <c r="H9" s="28">
        <f t="shared" si="1"/>
        <v>1060</v>
      </c>
      <c r="I9" s="27">
        <f t="shared" si="1"/>
        <v>1060</v>
      </c>
      <c r="J9" s="29">
        <f t="shared" si="1"/>
        <v>1006</v>
      </c>
      <c r="K9" s="27">
        <f t="shared" si="1"/>
        <v>1124</v>
      </c>
      <c r="L9" s="27">
        <f t="shared" si="1"/>
        <v>1237</v>
      </c>
      <c r="M9" s="27">
        <f t="shared" si="1"/>
        <v>1297.6130000000001</v>
      </c>
      <c r="N9" s="30" t="s">
        <v>0</v>
      </c>
      <c r="O9" s="30" t="s">
        <v>0</v>
      </c>
      <c r="AA9" s="18" t="s">
        <v>0</v>
      </c>
    </row>
    <row r="10" spans="1:27" s="31" customFormat="1" x14ac:dyDescent="0.2">
      <c r="A10" s="56"/>
      <c r="B10" s="33" t="s">
        <v>16</v>
      </c>
      <c r="C10" s="57" t="s">
        <v>0</v>
      </c>
      <c r="D10" s="58" t="s">
        <v>0</v>
      </c>
      <c r="E10" s="59">
        <f>SUM(E11:E13)</f>
        <v>767</v>
      </c>
      <c r="F10" s="59">
        <f t="shared" ref="F10:M10" si="2">SUM(F11:F13)</f>
        <v>735</v>
      </c>
      <c r="G10" s="59">
        <f t="shared" si="2"/>
        <v>763</v>
      </c>
      <c r="H10" s="60">
        <f t="shared" si="2"/>
        <v>1060</v>
      </c>
      <c r="I10" s="59">
        <f t="shared" si="2"/>
        <v>1060</v>
      </c>
      <c r="J10" s="61">
        <f t="shared" si="2"/>
        <v>1006</v>
      </c>
      <c r="K10" s="59">
        <f t="shared" si="2"/>
        <v>1124</v>
      </c>
      <c r="L10" s="59">
        <f t="shared" si="2"/>
        <v>1237</v>
      </c>
      <c r="M10" s="59">
        <f t="shared" si="2"/>
        <v>1297.6130000000001</v>
      </c>
      <c r="N10" s="62" t="s">
        <v>0</v>
      </c>
      <c r="O10" s="63" t="s">
        <v>0</v>
      </c>
    </row>
    <row r="11" spans="1:27" s="18" customFormat="1" x14ac:dyDescent="0.25">
      <c r="A11" s="64"/>
      <c r="B11" s="65" t="s">
        <v>17</v>
      </c>
      <c r="C11" s="66" t="s">
        <v>0</v>
      </c>
      <c r="D11" s="67" t="s">
        <v>0</v>
      </c>
      <c r="E11" s="36">
        <v>767</v>
      </c>
      <c r="F11" s="36">
        <v>735</v>
      </c>
      <c r="G11" s="36">
        <v>763</v>
      </c>
      <c r="H11" s="37">
        <v>1060</v>
      </c>
      <c r="I11" s="36">
        <v>1060</v>
      </c>
      <c r="J11" s="38">
        <v>1006</v>
      </c>
      <c r="K11" s="36">
        <v>1124</v>
      </c>
      <c r="L11" s="36">
        <v>1237</v>
      </c>
      <c r="M11" s="36">
        <v>1297.6130000000001</v>
      </c>
      <c r="N11" s="68" t="s">
        <v>0</v>
      </c>
      <c r="O11" s="69" t="s">
        <v>0</v>
      </c>
    </row>
    <row r="12" spans="1:27" s="18" customFormat="1" x14ac:dyDescent="0.2">
      <c r="A12" s="70"/>
      <c r="B12" s="65" t="s">
        <v>18</v>
      </c>
      <c r="C12" s="66" t="s">
        <v>0</v>
      </c>
      <c r="D12" s="66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69" t="s">
        <v>0</v>
      </c>
      <c r="O12" s="69" t="s">
        <v>0</v>
      </c>
    </row>
    <row r="13" spans="1:27" s="18" customFormat="1" x14ac:dyDescent="0.2">
      <c r="A13" s="70"/>
      <c r="B13" s="65" t="s">
        <v>19</v>
      </c>
      <c r="C13" s="66" t="s">
        <v>0</v>
      </c>
      <c r="D13" s="66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69" t="s">
        <v>0</v>
      </c>
      <c r="O13" s="69" t="s">
        <v>0</v>
      </c>
    </row>
    <row r="14" spans="1:27" s="18" customFormat="1" x14ac:dyDescent="0.25">
      <c r="A14" s="64"/>
      <c r="B14" s="71" t="s">
        <v>20</v>
      </c>
      <c r="C14" s="72" t="s">
        <v>0</v>
      </c>
      <c r="D14" s="72" t="s">
        <v>0</v>
      </c>
      <c r="E14" s="51"/>
      <c r="F14" s="51"/>
      <c r="G14" s="51"/>
      <c r="H14" s="52"/>
      <c r="I14" s="51"/>
      <c r="J14" s="53"/>
      <c r="K14" s="51"/>
      <c r="L14" s="51"/>
      <c r="M14" s="51"/>
      <c r="N14" s="69" t="s">
        <v>0</v>
      </c>
      <c r="O14" s="69" t="s">
        <v>0</v>
      </c>
    </row>
    <row r="15" spans="1:27" s="18" customFormat="1" x14ac:dyDescent="0.2">
      <c r="A15" s="70"/>
      <c r="B15" s="73" t="s">
        <v>21</v>
      </c>
      <c r="C15" s="74" t="s">
        <v>0</v>
      </c>
      <c r="D15" s="74" t="s">
        <v>0</v>
      </c>
      <c r="E15" s="37">
        <v>0</v>
      </c>
      <c r="F15" s="36">
        <v>0</v>
      </c>
      <c r="G15" s="36">
        <v>0</v>
      </c>
      <c r="H15" s="37">
        <v>0</v>
      </c>
      <c r="I15" s="36">
        <v>0</v>
      </c>
      <c r="J15" s="38">
        <v>0</v>
      </c>
      <c r="K15" s="36">
        <v>0</v>
      </c>
      <c r="L15" s="36">
        <v>0</v>
      </c>
      <c r="M15" s="38">
        <v>0</v>
      </c>
      <c r="N15" s="69" t="s">
        <v>0</v>
      </c>
      <c r="O15" s="69" t="s">
        <v>0</v>
      </c>
    </row>
    <row r="16" spans="1:27" s="18" customFormat="1" x14ac:dyDescent="0.2">
      <c r="A16" s="70"/>
      <c r="B16" s="73" t="s">
        <v>22</v>
      </c>
      <c r="C16" s="74" t="s">
        <v>0</v>
      </c>
      <c r="D16" s="74" t="s">
        <v>0</v>
      </c>
      <c r="E16" s="45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6">
        <v>0</v>
      </c>
      <c r="N16" s="69" t="s">
        <v>0</v>
      </c>
      <c r="O16" s="69" t="s">
        <v>0</v>
      </c>
    </row>
    <row r="17" spans="1:16" s="18" customFormat="1" x14ac:dyDescent="0.2">
      <c r="A17" s="70"/>
      <c r="B17" s="73" t="s">
        <v>22</v>
      </c>
      <c r="C17" s="74" t="s">
        <v>0</v>
      </c>
      <c r="D17" s="74" t="s">
        <v>0</v>
      </c>
      <c r="E17" s="45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6">
        <v>0</v>
      </c>
      <c r="N17" s="69" t="s">
        <v>0</v>
      </c>
      <c r="O17" s="69" t="s">
        <v>0</v>
      </c>
    </row>
    <row r="18" spans="1:16" s="18" customFormat="1" x14ac:dyDescent="0.2">
      <c r="A18" s="70"/>
      <c r="B18" s="73" t="s">
        <v>22</v>
      </c>
      <c r="C18" s="74" t="s">
        <v>0</v>
      </c>
      <c r="D18" s="74" t="s">
        <v>0</v>
      </c>
      <c r="E18" s="52">
        <v>0</v>
      </c>
      <c r="F18" s="51">
        <v>0</v>
      </c>
      <c r="G18" s="51">
        <v>0</v>
      </c>
      <c r="H18" s="52">
        <v>0</v>
      </c>
      <c r="I18" s="51">
        <v>0</v>
      </c>
      <c r="J18" s="53">
        <v>0</v>
      </c>
      <c r="K18" s="51">
        <v>0</v>
      </c>
      <c r="L18" s="51">
        <v>0</v>
      </c>
      <c r="M18" s="53">
        <v>0</v>
      </c>
      <c r="N18" s="69" t="s">
        <v>0</v>
      </c>
      <c r="O18" s="69" t="s">
        <v>0</v>
      </c>
    </row>
    <row r="19" spans="1:16" s="18" customFormat="1" x14ac:dyDescent="0.25">
      <c r="A19" s="75"/>
      <c r="B19" s="33" t="s">
        <v>23</v>
      </c>
      <c r="C19" s="42" t="s">
        <v>0</v>
      </c>
      <c r="D19" s="49" t="s">
        <v>0</v>
      </c>
      <c r="E19" s="59">
        <v>0</v>
      </c>
      <c r="F19" s="59">
        <v>0</v>
      </c>
      <c r="G19" s="59">
        <v>0</v>
      </c>
      <c r="H19" s="60">
        <v>0</v>
      </c>
      <c r="I19" s="59">
        <v>0</v>
      </c>
      <c r="J19" s="61">
        <v>0</v>
      </c>
      <c r="K19" s="59">
        <v>0</v>
      </c>
      <c r="L19" s="59">
        <v>0</v>
      </c>
      <c r="M19" s="59">
        <v>0</v>
      </c>
      <c r="N19" s="76" t="s">
        <v>0</v>
      </c>
      <c r="O19" s="69" t="s">
        <v>0</v>
      </c>
    </row>
    <row r="20" spans="1:16" s="18" customFormat="1" ht="6" customHeight="1" x14ac:dyDescent="0.25">
      <c r="A20" s="75"/>
      <c r="B20" s="77" t="s">
        <v>0</v>
      </c>
      <c r="C20" s="49" t="s">
        <v>0</v>
      </c>
      <c r="D20" s="50" t="s">
        <v>0</v>
      </c>
      <c r="E20" s="78"/>
      <c r="F20" s="78"/>
      <c r="G20" s="78"/>
      <c r="H20" s="79"/>
      <c r="I20" s="78"/>
      <c r="J20" s="80"/>
      <c r="K20" s="78"/>
      <c r="L20" s="78"/>
      <c r="M20" s="78"/>
      <c r="N20" s="23" t="s">
        <v>0</v>
      </c>
      <c r="O20" s="76" t="s">
        <v>0</v>
      </c>
    </row>
    <row r="21" spans="1:16" s="18" customFormat="1" x14ac:dyDescent="0.2">
      <c r="A21" s="31"/>
      <c r="B21" s="25" t="s">
        <v>24</v>
      </c>
      <c r="C21" s="26" t="s">
        <v>0</v>
      </c>
      <c r="D21" s="26" t="s">
        <v>0</v>
      </c>
      <c r="E21" s="27">
        <f>SUM(E22:E27)</f>
        <v>0</v>
      </c>
      <c r="F21" s="27">
        <f t="shared" ref="F21:M21" si="3">SUM(F22:F27)</f>
        <v>0</v>
      </c>
      <c r="G21" s="27">
        <f t="shared" si="3"/>
        <v>0</v>
      </c>
      <c r="H21" s="28">
        <f t="shared" si="3"/>
        <v>0</v>
      </c>
      <c r="I21" s="27">
        <f t="shared" si="3"/>
        <v>0</v>
      </c>
      <c r="J21" s="29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30" t="s">
        <v>0</v>
      </c>
      <c r="O21" s="30" t="s">
        <v>0</v>
      </c>
      <c r="P21" s="31"/>
    </row>
    <row r="22" spans="1:16" s="18" customFormat="1" x14ac:dyDescent="0.2">
      <c r="B22" s="33" t="s">
        <v>25</v>
      </c>
      <c r="C22" s="34" t="s">
        <v>0</v>
      </c>
      <c r="D22" s="35" t="s">
        <v>0</v>
      </c>
      <c r="E22" s="36">
        <v>0</v>
      </c>
      <c r="F22" s="36">
        <v>0</v>
      </c>
      <c r="G22" s="36">
        <v>0</v>
      </c>
      <c r="H22" s="37">
        <v>0</v>
      </c>
      <c r="I22" s="36">
        <v>0</v>
      </c>
      <c r="J22" s="38">
        <v>0</v>
      </c>
      <c r="K22" s="36">
        <v>0</v>
      </c>
      <c r="L22" s="36">
        <v>0</v>
      </c>
      <c r="M22" s="36">
        <v>0</v>
      </c>
      <c r="N22" s="81" t="s">
        <v>0</v>
      </c>
      <c r="O22" s="68" t="s">
        <v>0</v>
      </c>
    </row>
    <row r="23" spans="1:16" s="18" customFormat="1" x14ac:dyDescent="0.2">
      <c r="B23" s="33" t="s">
        <v>26</v>
      </c>
      <c r="C23" s="42" t="s">
        <v>0</v>
      </c>
      <c r="D23" s="43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82" t="s">
        <v>0</v>
      </c>
      <c r="O23" s="69" t="s">
        <v>0</v>
      </c>
    </row>
    <row r="24" spans="1:16" s="18" customFormat="1" x14ac:dyDescent="0.2">
      <c r="B24" s="33" t="s">
        <v>27</v>
      </c>
      <c r="C24" s="42" t="s">
        <v>0</v>
      </c>
      <c r="D24" s="43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82" t="s">
        <v>0</v>
      </c>
      <c r="O24" s="69" t="s">
        <v>0</v>
      </c>
    </row>
    <row r="25" spans="1:16" s="18" customFormat="1" x14ac:dyDescent="0.2">
      <c r="B25" s="33" t="s">
        <v>28</v>
      </c>
      <c r="C25" s="42" t="s">
        <v>0</v>
      </c>
      <c r="D25" s="43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82" t="s">
        <v>0</v>
      </c>
      <c r="O25" s="69" t="s">
        <v>0</v>
      </c>
    </row>
    <row r="26" spans="1:16" s="31" customFormat="1" x14ac:dyDescent="0.2">
      <c r="A26" s="18"/>
      <c r="B26" s="33" t="s">
        <v>29</v>
      </c>
      <c r="C26" s="42" t="s">
        <v>0</v>
      </c>
      <c r="D26" s="43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82" t="s">
        <v>0</v>
      </c>
      <c r="O26" s="69" t="s">
        <v>0</v>
      </c>
      <c r="P26" s="18"/>
    </row>
    <row r="27" spans="1:16" s="18" customFormat="1" x14ac:dyDescent="0.2">
      <c r="B27" s="33" t="s">
        <v>30</v>
      </c>
      <c r="C27" s="49" t="s">
        <v>0</v>
      </c>
      <c r="D27" s="50" t="s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3">
        <v>0</v>
      </c>
      <c r="K27" s="51">
        <v>0</v>
      </c>
      <c r="L27" s="51">
        <v>0</v>
      </c>
      <c r="M27" s="51">
        <v>0</v>
      </c>
      <c r="N27" s="23" t="s">
        <v>0</v>
      </c>
      <c r="O27" s="76" t="s">
        <v>0</v>
      </c>
    </row>
    <row r="28" spans="1:16" s="18" customFormat="1" ht="6" customHeight="1" x14ac:dyDescent="0.2">
      <c r="B28" s="77" t="s">
        <v>0</v>
      </c>
      <c r="C28" s="35" t="s">
        <v>0</v>
      </c>
      <c r="D28" s="35" t="s">
        <v>0</v>
      </c>
      <c r="E28" s="83"/>
      <c r="F28" s="83"/>
      <c r="G28" s="83"/>
      <c r="H28" s="84"/>
      <c r="I28" s="83"/>
      <c r="J28" s="85"/>
      <c r="K28" s="83"/>
      <c r="L28" s="83"/>
      <c r="M28" s="83"/>
      <c r="N28" s="81" t="s">
        <v>0</v>
      </c>
      <c r="O28" s="81" t="s">
        <v>0</v>
      </c>
    </row>
    <row r="29" spans="1:16" s="18" customFormat="1" x14ac:dyDescent="0.2">
      <c r="A29" s="31"/>
      <c r="B29" s="25" t="s">
        <v>31</v>
      </c>
      <c r="C29" s="86" t="s">
        <v>0</v>
      </c>
      <c r="D29" s="86" t="s">
        <v>0</v>
      </c>
      <c r="E29" s="27">
        <v>589</v>
      </c>
      <c r="F29" s="27">
        <v>35</v>
      </c>
      <c r="G29" s="27">
        <v>1155</v>
      </c>
      <c r="H29" s="28">
        <v>0</v>
      </c>
      <c r="I29" s="27">
        <v>0</v>
      </c>
      <c r="J29" s="29">
        <v>249</v>
      </c>
      <c r="K29" s="27">
        <v>0</v>
      </c>
      <c r="L29" s="27">
        <v>0</v>
      </c>
      <c r="M29" s="27">
        <v>0</v>
      </c>
      <c r="N29" s="87" t="s">
        <v>0</v>
      </c>
      <c r="O29" s="87" t="s">
        <v>0</v>
      </c>
      <c r="P29" s="31"/>
    </row>
    <row r="30" spans="1:16" s="18" customFormat="1" ht="6" customHeight="1" x14ac:dyDescent="0.2">
      <c r="A30" s="31"/>
      <c r="B30" s="26" t="s">
        <v>0</v>
      </c>
      <c r="C30" s="86" t="s">
        <v>0</v>
      </c>
      <c r="D30" s="86" t="s">
        <v>0</v>
      </c>
      <c r="E30" s="88"/>
      <c r="F30" s="88"/>
      <c r="G30" s="88"/>
      <c r="H30" s="89"/>
      <c r="I30" s="88"/>
      <c r="J30" s="90"/>
      <c r="K30" s="88"/>
      <c r="L30" s="88"/>
      <c r="M30" s="88"/>
      <c r="N30" s="87" t="s">
        <v>0</v>
      </c>
      <c r="O30" s="87" t="s">
        <v>0</v>
      </c>
      <c r="P30" s="31"/>
    </row>
    <row r="31" spans="1:16" s="18" customFormat="1" x14ac:dyDescent="0.2">
      <c r="A31" s="31"/>
      <c r="B31" s="25" t="s">
        <v>32</v>
      </c>
      <c r="C31" s="91" t="s">
        <v>0</v>
      </c>
      <c r="D31" s="92" t="s">
        <v>0</v>
      </c>
      <c r="E31" s="93">
        <f>SUM(E32:E34)</f>
        <v>176</v>
      </c>
      <c r="F31" s="93">
        <f t="shared" ref="F31:M31" si="4">SUM(F32:F34)</f>
        <v>630</v>
      </c>
      <c r="G31" s="93">
        <f t="shared" si="4"/>
        <v>475</v>
      </c>
      <c r="H31" s="94">
        <f t="shared" si="4"/>
        <v>377</v>
      </c>
      <c r="I31" s="93">
        <f t="shared" si="4"/>
        <v>377</v>
      </c>
      <c r="J31" s="95">
        <f t="shared" si="4"/>
        <v>379</v>
      </c>
      <c r="K31" s="93">
        <f t="shared" si="4"/>
        <v>400</v>
      </c>
      <c r="L31" s="93">
        <f t="shared" si="4"/>
        <v>440</v>
      </c>
      <c r="M31" s="93">
        <f t="shared" si="4"/>
        <v>609</v>
      </c>
      <c r="N31" s="62" t="s">
        <v>0</v>
      </c>
      <c r="O31" s="63" t="s">
        <v>0</v>
      </c>
      <c r="P31" s="31"/>
    </row>
    <row r="32" spans="1:16" s="18" customFormat="1" x14ac:dyDescent="0.2">
      <c r="B32" s="33" t="s">
        <v>33</v>
      </c>
      <c r="C32" s="42" t="s">
        <v>0</v>
      </c>
      <c r="D32" s="34" t="s">
        <v>0</v>
      </c>
      <c r="E32" s="36">
        <v>176</v>
      </c>
      <c r="F32" s="36">
        <v>630</v>
      </c>
      <c r="G32" s="36">
        <v>475</v>
      </c>
      <c r="H32" s="37">
        <v>377</v>
      </c>
      <c r="I32" s="36">
        <v>377</v>
      </c>
      <c r="J32" s="38">
        <v>379</v>
      </c>
      <c r="K32" s="36">
        <v>400</v>
      </c>
      <c r="L32" s="36">
        <v>440</v>
      </c>
      <c r="M32" s="36">
        <v>609</v>
      </c>
      <c r="N32" s="68" t="s">
        <v>0</v>
      </c>
      <c r="O32" s="69" t="s">
        <v>0</v>
      </c>
    </row>
    <row r="33" spans="1:16" s="31" customFormat="1" x14ac:dyDescent="0.2">
      <c r="A33" s="18"/>
      <c r="B33" s="33" t="s">
        <v>34</v>
      </c>
      <c r="C33" s="42" t="s">
        <v>0</v>
      </c>
      <c r="D33" s="42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69" t="s">
        <v>0</v>
      </c>
      <c r="O33" s="69" t="s">
        <v>0</v>
      </c>
      <c r="P33" s="18"/>
    </row>
    <row r="34" spans="1:16" s="18" customFormat="1" x14ac:dyDescent="0.2">
      <c r="B34" s="33" t="s">
        <v>35</v>
      </c>
      <c r="C34" s="42" t="s">
        <v>0</v>
      </c>
      <c r="D34" s="49" t="s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3">
        <v>0</v>
      </c>
      <c r="K34" s="51">
        <v>0</v>
      </c>
      <c r="L34" s="51">
        <v>0</v>
      </c>
      <c r="M34" s="51">
        <v>0</v>
      </c>
      <c r="N34" s="76" t="s">
        <v>0</v>
      </c>
      <c r="O34" s="69" t="s">
        <v>0</v>
      </c>
    </row>
    <row r="35" spans="1:16" s="18" customFormat="1" ht="6" customHeight="1" x14ac:dyDescent="0.2">
      <c r="B35" s="77" t="s">
        <v>0</v>
      </c>
      <c r="C35" s="49" t="s">
        <v>0</v>
      </c>
      <c r="D35" s="50" t="s">
        <v>0</v>
      </c>
      <c r="E35" s="96"/>
      <c r="F35" s="96"/>
      <c r="G35" s="96"/>
      <c r="H35" s="97"/>
      <c r="I35" s="96"/>
      <c r="J35" s="98"/>
      <c r="K35" s="96"/>
      <c r="L35" s="96"/>
      <c r="M35" s="96"/>
      <c r="N35" s="23" t="s">
        <v>0</v>
      </c>
      <c r="O35" s="76" t="s">
        <v>0</v>
      </c>
    </row>
    <row r="36" spans="1:16" s="31" customFormat="1" x14ac:dyDescent="0.2">
      <c r="B36" s="25" t="s">
        <v>36</v>
      </c>
      <c r="C36" s="26" t="s">
        <v>0</v>
      </c>
      <c r="D36" s="26" t="s">
        <v>0</v>
      </c>
      <c r="E36" s="27">
        <f>SUM(E37:E38)</f>
        <v>0</v>
      </c>
      <c r="F36" s="27">
        <f t="shared" ref="F36:M36" si="5">SUM(F37:F38)</f>
        <v>0</v>
      </c>
      <c r="G36" s="27">
        <f t="shared" si="5"/>
        <v>0</v>
      </c>
      <c r="H36" s="28">
        <f t="shared" si="5"/>
        <v>0</v>
      </c>
      <c r="I36" s="27">
        <f t="shared" si="5"/>
        <v>0</v>
      </c>
      <c r="J36" s="29">
        <f t="shared" si="5"/>
        <v>0</v>
      </c>
      <c r="K36" s="27">
        <f t="shared" si="5"/>
        <v>0</v>
      </c>
      <c r="L36" s="27">
        <f t="shared" si="5"/>
        <v>0</v>
      </c>
      <c r="M36" s="27">
        <f t="shared" si="5"/>
        <v>0</v>
      </c>
      <c r="N36" s="30" t="s">
        <v>0</v>
      </c>
      <c r="O36" s="30" t="s">
        <v>0</v>
      </c>
    </row>
    <row r="37" spans="1:16" s="18" customFormat="1" x14ac:dyDescent="0.2">
      <c r="B37" s="33" t="s">
        <v>37</v>
      </c>
      <c r="C37" s="34" t="s">
        <v>0</v>
      </c>
      <c r="D37" s="35" t="s">
        <v>0</v>
      </c>
      <c r="E37" s="36">
        <v>0</v>
      </c>
      <c r="F37" s="36">
        <v>0</v>
      </c>
      <c r="G37" s="36">
        <v>0</v>
      </c>
      <c r="H37" s="37">
        <v>0</v>
      </c>
      <c r="I37" s="36">
        <v>0</v>
      </c>
      <c r="J37" s="38">
        <v>0</v>
      </c>
      <c r="K37" s="36">
        <v>0</v>
      </c>
      <c r="L37" s="36">
        <v>0</v>
      </c>
      <c r="M37" s="36">
        <v>0</v>
      </c>
      <c r="N37" s="81" t="s">
        <v>0</v>
      </c>
      <c r="O37" s="68" t="s">
        <v>0</v>
      </c>
    </row>
    <row r="38" spans="1:16" s="18" customFormat="1" x14ac:dyDescent="0.2">
      <c r="B38" s="33" t="s">
        <v>38</v>
      </c>
      <c r="C38" s="49" t="s">
        <v>0</v>
      </c>
      <c r="D38" s="50" t="s">
        <v>0</v>
      </c>
      <c r="E38" s="51">
        <v>0</v>
      </c>
      <c r="F38" s="51">
        <v>0</v>
      </c>
      <c r="G38" s="51">
        <v>0</v>
      </c>
      <c r="H38" s="52">
        <v>0</v>
      </c>
      <c r="I38" s="51">
        <v>0</v>
      </c>
      <c r="J38" s="53">
        <v>0</v>
      </c>
      <c r="K38" s="51">
        <v>0</v>
      </c>
      <c r="L38" s="51">
        <v>0</v>
      </c>
      <c r="M38" s="51">
        <v>0</v>
      </c>
      <c r="N38" s="23" t="s">
        <v>0</v>
      </c>
      <c r="O38" s="76" t="s">
        <v>0</v>
      </c>
    </row>
    <row r="39" spans="1:16" s="18" customFormat="1" x14ac:dyDescent="0.2">
      <c r="A39" s="88"/>
      <c r="B39" s="99" t="s">
        <v>39</v>
      </c>
      <c r="C39" s="86" t="s">
        <v>0</v>
      </c>
      <c r="D39" s="86" t="s">
        <v>0</v>
      </c>
      <c r="E39" s="27">
        <v>20697</v>
      </c>
      <c r="F39" s="27">
        <v>43756</v>
      </c>
      <c r="G39" s="27">
        <v>92393</v>
      </c>
      <c r="H39" s="28">
        <v>23</v>
      </c>
      <c r="I39" s="27">
        <v>23</v>
      </c>
      <c r="J39" s="29">
        <v>212</v>
      </c>
      <c r="K39" s="27">
        <v>23</v>
      </c>
      <c r="L39" s="27">
        <v>25</v>
      </c>
      <c r="M39" s="27">
        <v>26.225000000000001</v>
      </c>
      <c r="N39" s="30" t="s">
        <v>0</v>
      </c>
      <c r="O39" s="30" t="s">
        <v>0</v>
      </c>
      <c r="P39" s="31"/>
    </row>
    <row r="40" spans="1:16" s="18" customFormat="1" x14ac:dyDescent="0.2">
      <c r="A40" s="100"/>
      <c r="B40" s="101" t="s">
        <v>40</v>
      </c>
      <c r="C40" s="102" t="s">
        <v>0</v>
      </c>
      <c r="D40" s="102" t="s">
        <v>0</v>
      </c>
      <c r="E40" s="103">
        <f>E4+E9+E21+E29+E31+E36+E39</f>
        <v>119124</v>
      </c>
      <c r="F40" s="103">
        <f t="shared" ref="F40:M40" si="6">F4+F9+F21+F29+F31+F36+F39</f>
        <v>167911</v>
      </c>
      <c r="G40" s="103">
        <f t="shared" si="6"/>
        <v>217311</v>
      </c>
      <c r="H40" s="104">
        <f t="shared" si="6"/>
        <v>126533</v>
      </c>
      <c r="I40" s="103">
        <f t="shared" si="6"/>
        <v>126533</v>
      </c>
      <c r="J40" s="105">
        <f t="shared" si="6"/>
        <v>122118</v>
      </c>
      <c r="K40" s="103">
        <f t="shared" si="6"/>
        <v>134125</v>
      </c>
      <c r="L40" s="103">
        <f t="shared" si="6"/>
        <v>147538</v>
      </c>
      <c r="M40" s="103">
        <f t="shared" si="6"/>
        <v>154914.802</v>
      </c>
      <c r="N40" s="106" t="s">
        <v>0</v>
      </c>
      <c r="O40" s="106" t="s">
        <v>0</v>
      </c>
    </row>
    <row r="41" spans="1:16" s="18" customFormat="1" x14ac:dyDescent="0.2">
      <c r="C41" s="107"/>
      <c r="D41" s="107"/>
      <c r="N41" s="107"/>
      <c r="O41" s="107"/>
    </row>
    <row r="42" spans="1:16" s="18" customFormat="1" x14ac:dyDescent="0.2">
      <c r="C42" s="107"/>
      <c r="D42" s="107"/>
      <c r="N42" s="107"/>
      <c r="O42" s="107"/>
    </row>
    <row r="43" spans="1:16" s="18" customFormat="1" x14ac:dyDescent="0.2">
      <c r="C43" s="107"/>
      <c r="D43" s="107"/>
      <c r="N43" s="107"/>
      <c r="O43" s="107"/>
    </row>
    <row r="44" spans="1:16" s="18" customFormat="1" x14ac:dyDescent="0.2">
      <c r="C44" s="107"/>
      <c r="D44" s="107"/>
      <c r="N44" s="107"/>
      <c r="O44" s="107"/>
    </row>
    <row r="45" spans="1:16" s="18" customFormat="1" x14ac:dyDescent="0.2">
      <c r="C45" s="107"/>
      <c r="D45" s="107"/>
      <c r="N45" s="107"/>
      <c r="O45" s="107"/>
    </row>
    <row r="46" spans="1:16" s="18" customFormat="1" x14ac:dyDescent="0.2">
      <c r="C46" s="107"/>
      <c r="D46" s="107"/>
      <c r="N46" s="107"/>
      <c r="O46" s="107"/>
    </row>
    <row r="47" spans="1:16" s="18" customFormat="1" x14ac:dyDescent="0.2">
      <c r="C47" s="107"/>
      <c r="D47" s="107"/>
      <c r="N47" s="107"/>
      <c r="O47" s="107"/>
    </row>
    <row r="48" spans="1:16" s="18" customFormat="1" x14ac:dyDescent="0.2">
      <c r="C48" s="107"/>
      <c r="D48" s="107"/>
      <c r="N48" s="107"/>
      <c r="O48" s="107"/>
    </row>
    <row r="49" spans="3:15" s="18" customFormat="1" x14ac:dyDescent="0.2">
      <c r="C49" s="107"/>
      <c r="D49" s="107"/>
      <c r="N49" s="107"/>
      <c r="O49" s="107"/>
    </row>
    <row r="50" spans="3:15" s="18" customFormat="1" x14ac:dyDescent="0.2">
      <c r="C50" s="107" t="s">
        <v>0</v>
      </c>
      <c r="D50" s="107" t="s">
        <v>0</v>
      </c>
      <c r="N50" s="107" t="s">
        <v>0</v>
      </c>
      <c r="O50" s="107" t="s">
        <v>0</v>
      </c>
    </row>
    <row r="51" spans="3:15" s="18" customFormat="1" x14ac:dyDescent="0.2">
      <c r="C51" s="107" t="s">
        <v>0</v>
      </c>
      <c r="D51" s="107" t="s">
        <v>0</v>
      </c>
      <c r="N51" s="107" t="s">
        <v>0</v>
      </c>
      <c r="O51" s="107" t="s">
        <v>0</v>
      </c>
    </row>
    <row r="52" spans="3:15" s="18" customFormat="1" x14ac:dyDescent="0.2">
      <c r="C52" s="107" t="s">
        <v>0</v>
      </c>
      <c r="D52" s="107" t="s">
        <v>0</v>
      </c>
      <c r="N52" s="107" t="s">
        <v>0</v>
      </c>
      <c r="O52" s="107" t="s">
        <v>0</v>
      </c>
    </row>
    <row r="53" spans="3:15" s="18" customFormat="1" x14ac:dyDescent="0.2">
      <c r="C53" s="107" t="s">
        <v>0</v>
      </c>
      <c r="D53" s="107" t="s">
        <v>0</v>
      </c>
      <c r="N53" s="107" t="s">
        <v>0</v>
      </c>
      <c r="O53" s="107" t="s">
        <v>0</v>
      </c>
    </row>
    <row r="54" spans="3:15" s="18" customFormat="1" x14ac:dyDescent="0.2">
      <c r="C54" s="107" t="s">
        <v>0</v>
      </c>
      <c r="D54" s="107" t="s">
        <v>0</v>
      </c>
      <c r="N54" s="107" t="s">
        <v>0</v>
      </c>
      <c r="O54" s="107" t="s">
        <v>0</v>
      </c>
    </row>
    <row r="55" spans="3:15" s="18" customFormat="1" x14ac:dyDescent="0.2">
      <c r="C55" s="107" t="s">
        <v>0</v>
      </c>
      <c r="D55" s="107" t="s">
        <v>0</v>
      </c>
      <c r="N55" s="107" t="s">
        <v>0</v>
      </c>
      <c r="O55" s="107" t="s">
        <v>0</v>
      </c>
    </row>
    <row r="56" spans="3:15" s="18" customFormat="1" x14ac:dyDescent="0.2">
      <c r="C56" s="107" t="s">
        <v>0</v>
      </c>
      <c r="D56" s="107" t="s">
        <v>0</v>
      </c>
      <c r="N56" s="107" t="s">
        <v>0</v>
      </c>
      <c r="O56" s="107" t="s">
        <v>0</v>
      </c>
    </row>
    <row r="57" spans="3:15" s="18" customFormat="1" x14ac:dyDescent="0.2">
      <c r="C57" s="107" t="s">
        <v>0</v>
      </c>
      <c r="D57" s="107" t="s">
        <v>0</v>
      </c>
      <c r="N57" s="107" t="s">
        <v>0</v>
      </c>
      <c r="O57" s="107" t="s">
        <v>0</v>
      </c>
    </row>
    <row r="58" spans="3:15" s="18" customFormat="1" x14ac:dyDescent="0.2">
      <c r="C58" s="107" t="s">
        <v>0</v>
      </c>
      <c r="D58" s="107" t="s">
        <v>0</v>
      </c>
      <c r="N58" s="107" t="s">
        <v>0</v>
      </c>
      <c r="O58" s="107" t="s">
        <v>0</v>
      </c>
    </row>
    <row r="59" spans="3:15" s="18" customFormat="1" x14ac:dyDescent="0.2">
      <c r="C59" s="107" t="s">
        <v>0</v>
      </c>
      <c r="D59" s="107" t="s">
        <v>0</v>
      </c>
      <c r="N59" s="107" t="s">
        <v>0</v>
      </c>
      <c r="O59" s="107" t="s">
        <v>0</v>
      </c>
    </row>
    <row r="60" spans="3:15" s="18" customFormat="1" x14ac:dyDescent="0.2">
      <c r="C60" s="107" t="s">
        <v>0</v>
      </c>
      <c r="D60" s="107" t="s">
        <v>0</v>
      </c>
      <c r="N60" s="107" t="s">
        <v>0</v>
      </c>
      <c r="O60" s="107" t="s">
        <v>0</v>
      </c>
    </row>
    <row r="61" spans="3:15" s="18" customFormat="1" x14ac:dyDescent="0.2">
      <c r="C61" s="107" t="s">
        <v>0</v>
      </c>
      <c r="D61" s="107" t="s">
        <v>0</v>
      </c>
      <c r="N61" s="107" t="s">
        <v>0</v>
      </c>
      <c r="O61" s="107" t="s">
        <v>0</v>
      </c>
    </row>
    <row r="62" spans="3:15" s="18" customFormat="1" x14ac:dyDescent="0.2">
      <c r="C62" s="107" t="s">
        <v>0</v>
      </c>
      <c r="D62" s="107" t="s">
        <v>0</v>
      </c>
      <c r="N62" s="107" t="s">
        <v>0</v>
      </c>
      <c r="O62" s="107" t="s">
        <v>0</v>
      </c>
    </row>
    <row r="63" spans="3:15" s="18" customFormat="1" x14ac:dyDescent="0.2">
      <c r="C63" s="107" t="s">
        <v>0</v>
      </c>
      <c r="D63" s="107" t="s">
        <v>0</v>
      </c>
      <c r="N63" s="107" t="s">
        <v>0</v>
      </c>
      <c r="O63" s="107" t="s">
        <v>0</v>
      </c>
    </row>
    <row r="64" spans="3:15" s="18" customFormat="1" x14ac:dyDescent="0.2">
      <c r="C64" s="107" t="s">
        <v>0</v>
      </c>
      <c r="D64" s="107" t="s">
        <v>0</v>
      </c>
      <c r="N64" s="107" t="s">
        <v>0</v>
      </c>
      <c r="O64" s="107" t="s">
        <v>0</v>
      </c>
    </row>
    <row r="65" spans="3:15" s="18" customFormat="1" x14ac:dyDescent="0.2">
      <c r="C65" s="107" t="s">
        <v>0</v>
      </c>
      <c r="D65" s="107" t="s">
        <v>0</v>
      </c>
      <c r="N65" s="107" t="s">
        <v>0</v>
      </c>
      <c r="O65" s="107" t="s">
        <v>0</v>
      </c>
    </row>
    <row r="66" spans="3:15" s="18" customFormat="1" x14ac:dyDescent="0.2">
      <c r="C66" s="107" t="s">
        <v>0</v>
      </c>
      <c r="D66" s="107" t="s">
        <v>0</v>
      </c>
      <c r="N66" s="107" t="s">
        <v>0</v>
      </c>
      <c r="O66" s="107" t="s">
        <v>0</v>
      </c>
    </row>
    <row r="67" spans="3:15" s="18" customFormat="1" x14ac:dyDescent="0.2">
      <c r="C67" s="107" t="s">
        <v>0</v>
      </c>
      <c r="D67" s="107" t="s">
        <v>0</v>
      </c>
      <c r="N67" s="107" t="s">
        <v>0</v>
      </c>
      <c r="O67" s="107" t="s">
        <v>0</v>
      </c>
    </row>
    <row r="68" spans="3:15" s="18" customFormat="1" x14ac:dyDescent="0.2">
      <c r="C68" s="107" t="s">
        <v>0</v>
      </c>
      <c r="D68" s="107" t="s">
        <v>0</v>
      </c>
      <c r="N68" s="107" t="s">
        <v>0</v>
      </c>
      <c r="O68" s="107" t="s">
        <v>0</v>
      </c>
    </row>
    <row r="69" spans="3:15" s="18" customFormat="1" x14ac:dyDescent="0.2">
      <c r="C69" s="107" t="s">
        <v>0</v>
      </c>
      <c r="D69" s="107" t="s">
        <v>0</v>
      </c>
      <c r="N69" s="107" t="s">
        <v>0</v>
      </c>
      <c r="O69" s="107" t="s">
        <v>0</v>
      </c>
    </row>
    <row r="70" spans="3:15" s="18" customFormat="1" x14ac:dyDescent="0.2">
      <c r="C70" s="107" t="s">
        <v>0</v>
      </c>
      <c r="D70" s="107" t="s">
        <v>0</v>
      </c>
      <c r="N70" s="107" t="s">
        <v>0</v>
      </c>
      <c r="O70" s="107" t="s">
        <v>0</v>
      </c>
    </row>
    <row r="71" spans="3:15" s="18" customFormat="1" x14ac:dyDescent="0.2">
      <c r="C71" s="107" t="s">
        <v>0</v>
      </c>
      <c r="D71" s="107" t="s">
        <v>0</v>
      </c>
      <c r="N71" s="107" t="s">
        <v>0</v>
      </c>
      <c r="O71" s="107" t="s">
        <v>0</v>
      </c>
    </row>
    <row r="72" spans="3:15" s="18" customFormat="1" x14ac:dyDescent="0.2">
      <c r="C72" s="107" t="s">
        <v>0</v>
      </c>
      <c r="D72" s="107" t="s">
        <v>0</v>
      </c>
      <c r="N72" s="107" t="s">
        <v>0</v>
      </c>
      <c r="O72" s="107" t="s">
        <v>0</v>
      </c>
    </row>
    <row r="73" spans="3:15" s="18" customFormat="1" x14ac:dyDescent="0.2">
      <c r="C73" s="107" t="s">
        <v>0</v>
      </c>
      <c r="D73" s="107" t="s">
        <v>0</v>
      </c>
      <c r="N73" s="107" t="s">
        <v>0</v>
      </c>
      <c r="O73" s="107" t="s">
        <v>0</v>
      </c>
    </row>
    <row r="74" spans="3:15" s="18" customFormat="1" x14ac:dyDescent="0.2">
      <c r="C74" s="107" t="s">
        <v>0</v>
      </c>
      <c r="D74" s="107" t="s">
        <v>0</v>
      </c>
      <c r="N74" s="107" t="s">
        <v>0</v>
      </c>
      <c r="O74" s="107" t="s">
        <v>0</v>
      </c>
    </row>
    <row r="75" spans="3:15" s="18" customFormat="1" x14ac:dyDescent="0.2">
      <c r="C75" s="107" t="s">
        <v>0</v>
      </c>
      <c r="D75" s="107" t="s">
        <v>0</v>
      </c>
      <c r="N75" s="107" t="s">
        <v>0</v>
      </c>
      <c r="O75" s="107" t="s">
        <v>0</v>
      </c>
    </row>
    <row r="76" spans="3:15" s="18" customFormat="1" x14ac:dyDescent="0.2">
      <c r="C76" s="107" t="s">
        <v>0</v>
      </c>
      <c r="D76" s="107" t="s">
        <v>0</v>
      </c>
      <c r="N76" s="107" t="s">
        <v>0</v>
      </c>
      <c r="O76" s="107" t="s">
        <v>0</v>
      </c>
    </row>
    <row r="77" spans="3:15" s="18" customFormat="1" x14ac:dyDescent="0.2">
      <c r="C77" s="107" t="s">
        <v>0</v>
      </c>
      <c r="D77" s="107" t="s">
        <v>0</v>
      </c>
      <c r="N77" s="107" t="s">
        <v>0</v>
      </c>
      <c r="O77" s="107" t="s">
        <v>0</v>
      </c>
    </row>
    <row r="78" spans="3:15" s="18" customFormat="1" x14ac:dyDescent="0.2">
      <c r="C78" s="107" t="s">
        <v>0</v>
      </c>
      <c r="D78" s="107" t="s">
        <v>0</v>
      </c>
      <c r="N78" s="107" t="s">
        <v>0</v>
      </c>
      <c r="O78" s="107" t="s">
        <v>0</v>
      </c>
    </row>
    <row r="79" spans="3:15" s="18" customFormat="1" x14ac:dyDescent="0.2">
      <c r="C79" s="107" t="s">
        <v>0</v>
      </c>
      <c r="D79" s="107" t="s">
        <v>0</v>
      </c>
      <c r="N79" s="107" t="s">
        <v>0</v>
      </c>
      <c r="O79" s="107" t="s">
        <v>0</v>
      </c>
    </row>
    <row r="80" spans="3:15" s="18" customFormat="1" x14ac:dyDescent="0.2">
      <c r="C80" s="107" t="s">
        <v>0</v>
      </c>
      <c r="D80" s="107" t="s">
        <v>0</v>
      </c>
      <c r="N80" s="107" t="s">
        <v>0</v>
      </c>
      <c r="O80" s="107" t="s">
        <v>0</v>
      </c>
    </row>
    <row r="81" spans="3:15" s="18" customFormat="1" x14ac:dyDescent="0.2">
      <c r="C81" s="107" t="s">
        <v>0</v>
      </c>
      <c r="D81" s="107" t="s">
        <v>0</v>
      </c>
      <c r="N81" s="107" t="s">
        <v>0</v>
      </c>
      <c r="O81" s="107" t="s">
        <v>0</v>
      </c>
    </row>
    <row r="82" spans="3:15" s="18" customFormat="1" x14ac:dyDescent="0.2">
      <c r="C82" s="107" t="s">
        <v>0</v>
      </c>
      <c r="D82" s="107" t="s">
        <v>0</v>
      </c>
      <c r="N82" s="107" t="s">
        <v>0</v>
      </c>
      <c r="O82" s="107" t="s">
        <v>0</v>
      </c>
    </row>
    <row r="83" spans="3:15" s="18" customFormat="1" x14ac:dyDescent="0.2">
      <c r="C83" s="107" t="s">
        <v>0</v>
      </c>
      <c r="D83" s="107" t="s">
        <v>0</v>
      </c>
      <c r="N83" s="107" t="s">
        <v>0</v>
      </c>
      <c r="O83" s="107" t="s">
        <v>0</v>
      </c>
    </row>
    <row r="84" spans="3:15" s="18" customFormat="1" x14ac:dyDescent="0.2">
      <c r="C84" s="107" t="s">
        <v>0</v>
      </c>
      <c r="D84" s="107" t="s">
        <v>0</v>
      </c>
      <c r="N84" s="107" t="s">
        <v>0</v>
      </c>
      <c r="O84" s="107" t="s">
        <v>0</v>
      </c>
    </row>
    <row r="85" spans="3:15" s="18" customFormat="1" x14ac:dyDescent="0.2">
      <c r="C85" s="107" t="s">
        <v>0</v>
      </c>
      <c r="D85" s="107" t="s">
        <v>0</v>
      </c>
      <c r="N85" s="107" t="s">
        <v>0</v>
      </c>
      <c r="O85" s="107" t="s">
        <v>0</v>
      </c>
    </row>
    <row r="86" spans="3:15" s="18" customFormat="1" x14ac:dyDescent="0.2">
      <c r="C86" s="107" t="s">
        <v>0</v>
      </c>
      <c r="D86" s="107" t="s">
        <v>0</v>
      </c>
      <c r="N86" s="107" t="s">
        <v>0</v>
      </c>
      <c r="O86" s="107" t="s">
        <v>0</v>
      </c>
    </row>
    <row r="87" spans="3:15" s="18" customFormat="1" x14ac:dyDescent="0.2">
      <c r="C87" s="107" t="s">
        <v>0</v>
      </c>
      <c r="D87" s="107" t="s">
        <v>0</v>
      </c>
      <c r="N87" s="107" t="s">
        <v>0</v>
      </c>
      <c r="O87" s="107" t="s">
        <v>0</v>
      </c>
    </row>
    <row r="88" spans="3:15" s="18" customFormat="1" x14ac:dyDescent="0.2">
      <c r="C88" s="107" t="s">
        <v>0</v>
      </c>
      <c r="D88" s="107" t="s">
        <v>0</v>
      </c>
      <c r="N88" s="107" t="s">
        <v>0</v>
      </c>
      <c r="O88" s="107" t="s">
        <v>0</v>
      </c>
    </row>
    <row r="89" spans="3:15" s="18" customFormat="1" x14ac:dyDescent="0.2">
      <c r="C89" s="107" t="s">
        <v>0</v>
      </c>
      <c r="D89" s="107" t="s">
        <v>0</v>
      </c>
      <c r="N89" s="107" t="s">
        <v>0</v>
      </c>
      <c r="O89" s="107" t="s">
        <v>0</v>
      </c>
    </row>
    <row r="90" spans="3:15" s="18" customFormat="1" x14ac:dyDescent="0.2">
      <c r="C90" s="107" t="s">
        <v>0</v>
      </c>
      <c r="D90" s="107" t="s">
        <v>0</v>
      </c>
      <c r="N90" s="107" t="s">
        <v>0</v>
      </c>
      <c r="O90" s="107" t="s">
        <v>0</v>
      </c>
    </row>
    <row r="91" spans="3:15" s="18" customFormat="1" x14ac:dyDescent="0.2">
      <c r="C91" s="107" t="s">
        <v>0</v>
      </c>
      <c r="D91" s="107" t="s">
        <v>0</v>
      </c>
      <c r="N91" s="107" t="s">
        <v>0</v>
      </c>
      <c r="O91" s="107" t="s">
        <v>0</v>
      </c>
    </row>
    <row r="92" spans="3:15" s="18" customFormat="1" x14ac:dyDescent="0.2">
      <c r="C92" s="107" t="s">
        <v>0</v>
      </c>
      <c r="D92" s="107" t="s">
        <v>0</v>
      </c>
      <c r="N92" s="107" t="s">
        <v>0</v>
      </c>
      <c r="O92" s="107" t="s">
        <v>0</v>
      </c>
    </row>
    <row r="93" spans="3:15" s="18" customFormat="1" x14ac:dyDescent="0.2">
      <c r="C93" s="107" t="s">
        <v>0</v>
      </c>
      <c r="D93" s="107" t="s">
        <v>0</v>
      </c>
      <c r="N93" s="107" t="s">
        <v>0</v>
      </c>
      <c r="O93" s="107" t="s">
        <v>0</v>
      </c>
    </row>
    <row r="94" spans="3:15" s="18" customFormat="1" x14ac:dyDescent="0.2">
      <c r="C94" s="107" t="s">
        <v>0</v>
      </c>
      <c r="D94" s="107" t="s">
        <v>0</v>
      </c>
      <c r="N94" s="107" t="s">
        <v>0</v>
      </c>
      <c r="O94" s="107" t="s">
        <v>0</v>
      </c>
    </row>
    <row r="95" spans="3:15" s="18" customFormat="1" x14ac:dyDescent="0.2">
      <c r="C95" s="107" t="s">
        <v>0</v>
      </c>
      <c r="D95" s="107" t="s">
        <v>0</v>
      </c>
      <c r="N95" s="107" t="s">
        <v>0</v>
      </c>
      <c r="O95" s="107" t="s">
        <v>0</v>
      </c>
    </row>
    <row r="96" spans="3:15" s="18" customFormat="1" x14ac:dyDescent="0.2">
      <c r="C96" s="107" t="s">
        <v>0</v>
      </c>
      <c r="D96" s="107" t="s">
        <v>0</v>
      </c>
      <c r="N96" s="107" t="s">
        <v>0</v>
      </c>
      <c r="O96" s="107" t="s">
        <v>0</v>
      </c>
    </row>
    <row r="97" spans="3:15" s="18" customFormat="1" x14ac:dyDescent="0.2">
      <c r="C97" s="107" t="s">
        <v>0</v>
      </c>
      <c r="D97" s="107" t="s">
        <v>0</v>
      </c>
      <c r="N97" s="107" t="s">
        <v>0</v>
      </c>
      <c r="O97" s="107" t="s">
        <v>0</v>
      </c>
    </row>
    <row r="98" spans="3:15" s="18" customFormat="1" x14ac:dyDescent="0.2">
      <c r="C98" s="107" t="s">
        <v>0</v>
      </c>
      <c r="D98" s="107" t="s">
        <v>0</v>
      </c>
      <c r="N98" s="107" t="s">
        <v>0</v>
      </c>
      <c r="O98" s="107" t="s">
        <v>0</v>
      </c>
    </row>
    <row r="99" spans="3:15" s="18" customFormat="1" x14ac:dyDescent="0.2">
      <c r="C99" s="107" t="s">
        <v>0</v>
      </c>
      <c r="D99" s="107" t="s">
        <v>0</v>
      </c>
      <c r="N99" s="107" t="s">
        <v>0</v>
      </c>
      <c r="O99" s="107" t="s">
        <v>0</v>
      </c>
    </row>
    <row r="100" spans="3:15" s="18" customFormat="1" x14ac:dyDescent="0.2">
      <c r="C100" s="107" t="s">
        <v>0</v>
      </c>
      <c r="D100" s="107" t="s">
        <v>0</v>
      </c>
      <c r="N100" s="107" t="s">
        <v>0</v>
      </c>
      <c r="O100" s="107" t="s">
        <v>0</v>
      </c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7" width="7.7109375" style="108" customWidth="1"/>
    <col min="8" max="9" width="10.140625" style="108" customWidth="1"/>
    <col min="10" max="13" width="7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231210</v>
      </c>
      <c r="F4" s="27">
        <f t="shared" ref="F4:M4" si="0">F5+F8+F47</f>
        <v>263012</v>
      </c>
      <c r="G4" s="27">
        <f t="shared" si="0"/>
        <v>283702</v>
      </c>
      <c r="H4" s="28">
        <f t="shared" si="0"/>
        <v>345145</v>
      </c>
      <c r="I4" s="27">
        <f t="shared" si="0"/>
        <v>328170</v>
      </c>
      <c r="J4" s="29">
        <f t="shared" si="0"/>
        <v>335192.75</v>
      </c>
      <c r="K4" s="27">
        <f t="shared" si="0"/>
        <v>339766</v>
      </c>
      <c r="L4" s="27">
        <f t="shared" si="0"/>
        <v>341061.04800000001</v>
      </c>
      <c r="M4" s="27">
        <f t="shared" si="0"/>
        <v>362656.28354400001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151433</v>
      </c>
      <c r="F5" s="59">
        <f t="shared" ref="F5:M5" si="1">SUM(F6:F7)</f>
        <v>171525</v>
      </c>
      <c r="G5" s="59">
        <f t="shared" si="1"/>
        <v>185059</v>
      </c>
      <c r="H5" s="60">
        <f t="shared" si="1"/>
        <v>204354</v>
      </c>
      <c r="I5" s="59">
        <f t="shared" si="1"/>
        <v>201354</v>
      </c>
      <c r="J5" s="61">
        <f t="shared" si="1"/>
        <v>203746</v>
      </c>
      <c r="K5" s="59">
        <f t="shared" si="1"/>
        <v>201238</v>
      </c>
      <c r="L5" s="59">
        <f t="shared" si="1"/>
        <v>222791.22600000002</v>
      </c>
      <c r="M5" s="59">
        <f t="shared" si="1"/>
        <v>230179.16097799997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144560</v>
      </c>
      <c r="F6" s="36">
        <v>171525</v>
      </c>
      <c r="G6" s="36">
        <v>185059</v>
      </c>
      <c r="H6" s="37">
        <v>204354</v>
      </c>
      <c r="I6" s="36">
        <v>201354</v>
      </c>
      <c r="J6" s="38">
        <v>203746</v>
      </c>
      <c r="K6" s="36">
        <v>201238</v>
      </c>
      <c r="L6" s="36">
        <v>222791.22600000002</v>
      </c>
      <c r="M6" s="36">
        <v>230179.16097799997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6873</v>
      </c>
      <c r="F7" s="51">
        <v>0</v>
      </c>
      <c r="G7" s="51">
        <v>0</v>
      </c>
      <c r="H7" s="52">
        <v>0</v>
      </c>
      <c r="I7" s="51">
        <v>0</v>
      </c>
      <c r="J7" s="53">
        <v>0</v>
      </c>
      <c r="K7" s="51">
        <v>0</v>
      </c>
      <c r="L7" s="51">
        <v>0</v>
      </c>
      <c r="M7" s="51">
        <v>0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79777</v>
      </c>
      <c r="F8" s="59">
        <f t="shared" ref="F8:M8" si="2">SUM(F9:F46)</f>
        <v>91487</v>
      </c>
      <c r="G8" s="59">
        <f t="shared" si="2"/>
        <v>98643</v>
      </c>
      <c r="H8" s="60">
        <f t="shared" si="2"/>
        <v>140791</v>
      </c>
      <c r="I8" s="59">
        <f t="shared" si="2"/>
        <v>126816</v>
      </c>
      <c r="J8" s="61">
        <f t="shared" si="2"/>
        <v>131446.75</v>
      </c>
      <c r="K8" s="59">
        <f t="shared" si="2"/>
        <v>138528</v>
      </c>
      <c r="L8" s="59">
        <f t="shared" si="2"/>
        <v>118269.82199999999</v>
      </c>
      <c r="M8" s="59">
        <f t="shared" si="2"/>
        <v>132477.12256600001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29</v>
      </c>
      <c r="F9" s="36">
        <v>145</v>
      </c>
      <c r="G9" s="36">
        <v>68</v>
      </c>
      <c r="H9" s="37">
        <v>150</v>
      </c>
      <c r="I9" s="36">
        <v>150</v>
      </c>
      <c r="J9" s="38">
        <v>161</v>
      </c>
      <c r="K9" s="36">
        <v>410</v>
      </c>
      <c r="L9" s="36">
        <v>38</v>
      </c>
      <c r="M9" s="36">
        <v>40.013999999999996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1557</v>
      </c>
      <c r="F10" s="44">
        <v>1319</v>
      </c>
      <c r="G10" s="44">
        <v>1585</v>
      </c>
      <c r="H10" s="45">
        <v>2280</v>
      </c>
      <c r="I10" s="44">
        <v>2280</v>
      </c>
      <c r="J10" s="46">
        <v>3102</v>
      </c>
      <c r="K10" s="44">
        <v>3755</v>
      </c>
      <c r="L10" s="44">
        <v>1349</v>
      </c>
      <c r="M10" s="44">
        <v>1420.4969999999998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1975</v>
      </c>
      <c r="F11" s="44">
        <v>1463</v>
      </c>
      <c r="G11" s="44">
        <v>651</v>
      </c>
      <c r="H11" s="45">
        <v>1351</v>
      </c>
      <c r="I11" s="44">
        <v>1351</v>
      </c>
      <c r="J11" s="46">
        <v>1037</v>
      </c>
      <c r="K11" s="44">
        <v>905</v>
      </c>
      <c r="L11" s="44">
        <v>2336</v>
      </c>
      <c r="M11" s="44">
        <v>2459.808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2990</v>
      </c>
      <c r="F12" s="44">
        <v>3474</v>
      </c>
      <c r="G12" s="44">
        <v>4898</v>
      </c>
      <c r="H12" s="45">
        <v>3810</v>
      </c>
      <c r="I12" s="44">
        <v>3810</v>
      </c>
      <c r="J12" s="46">
        <v>3476</v>
      </c>
      <c r="K12" s="44">
        <v>4000</v>
      </c>
      <c r="L12" s="44">
        <v>4344</v>
      </c>
      <c r="M12" s="44">
        <v>4574.232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13</v>
      </c>
      <c r="F13" s="44">
        <v>238</v>
      </c>
      <c r="G13" s="44">
        <v>1749</v>
      </c>
      <c r="H13" s="45">
        <v>2000</v>
      </c>
      <c r="I13" s="44">
        <v>2000</v>
      </c>
      <c r="J13" s="46">
        <v>1830</v>
      </c>
      <c r="K13" s="44">
        <v>1744</v>
      </c>
      <c r="L13" s="44">
        <v>575</v>
      </c>
      <c r="M13" s="44">
        <v>605.47499999999991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1111</v>
      </c>
      <c r="F14" s="44">
        <v>1270</v>
      </c>
      <c r="G14" s="44">
        <v>1279</v>
      </c>
      <c r="H14" s="45">
        <v>1531</v>
      </c>
      <c r="I14" s="44">
        <v>1531</v>
      </c>
      <c r="J14" s="46">
        <v>1278</v>
      </c>
      <c r="K14" s="44">
        <v>2371</v>
      </c>
      <c r="L14" s="44">
        <v>1819.0840000000001</v>
      </c>
      <c r="M14" s="44">
        <v>1915.4954519999999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6315</v>
      </c>
      <c r="F15" s="44">
        <v>4388</v>
      </c>
      <c r="G15" s="44">
        <v>7353</v>
      </c>
      <c r="H15" s="45">
        <v>7658</v>
      </c>
      <c r="I15" s="44">
        <v>9780</v>
      </c>
      <c r="J15" s="46">
        <v>10267.5</v>
      </c>
      <c r="K15" s="44">
        <v>6750</v>
      </c>
      <c r="L15" s="44">
        <v>3687.5119999999997</v>
      </c>
      <c r="M15" s="44">
        <v>3882.9501359999995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6658</v>
      </c>
      <c r="F16" s="44">
        <v>6850</v>
      </c>
      <c r="G16" s="44">
        <v>9539</v>
      </c>
      <c r="H16" s="45">
        <v>10767</v>
      </c>
      <c r="I16" s="44">
        <v>7927</v>
      </c>
      <c r="J16" s="46">
        <v>8234</v>
      </c>
      <c r="K16" s="44">
        <v>7495</v>
      </c>
      <c r="L16" s="44">
        <v>9462.2199999999993</v>
      </c>
      <c r="M16" s="44">
        <v>9963.7176599999984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14230</v>
      </c>
      <c r="F17" s="44">
        <v>17875</v>
      </c>
      <c r="G17" s="44">
        <v>17135</v>
      </c>
      <c r="H17" s="45">
        <v>33497</v>
      </c>
      <c r="I17" s="44">
        <v>18031</v>
      </c>
      <c r="J17" s="46">
        <v>17188</v>
      </c>
      <c r="K17" s="44">
        <v>25310</v>
      </c>
      <c r="L17" s="44">
        <v>34941.022000000004</v>
      </c>
      <c r="M17" s="44">
        <v>43067.896165999999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2459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5789</v>
      </c>
      <c r="F21" s="44">
        <v>10412</v>
      </c>
      <c r="G21" s="44">
        <v>4817</v>
      </c>
      <c r="H21" s="45">
        <v>16421</v>
      </c>
      <c r="I21" s="44">
        <v>13630</v>
      </c>
      <c r="J21" s="46">
        <v>9019</v>
      </c>
      <c r="K21" s="44">
        <v>12076</v>
      </c>
      <c r="L21" s="44">
        <v>10336</v>
      </c>
      <c r="M21" s="44">
        <v>10883.808000000001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182</v>
      </c>
      <c r="F22" s="44">
        <v>271</v>
      </c>
      <c r="G22" s="44">
        <v>74</v>
      </c>
      <c r="H22" s="45">
        <v>236</v>
      </c>
      <c r="I22" s="44">
        <v>236</v>
      </c>
      <c r="J22" s="46">
        <v>265</v>
      </c>
      <c r="K22" s="44">
        <v>1270</v>
      </c>
      <c r="L22" s="44">
        <v>135</v>
      </c>
      <c r="M22" s="44">
        <v>142.155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1193</v>
      </c>
      <c r="F23" s="44">
        <v>1846</v>
      </c>
      <c r="G23" s="44">
        <v>3113</v>
      </c>
      <c r="H23" s="45">
        <v>3622</v>
      </c>
      <c r="I23" s="44">
        <v>3622</v>
      </c>
      <c r="J23" s="46">
        <v>3109</v>
      </c>
      <c r="K23" s="44">
        <v>3304</v>
      </c>
      <c r="L23" s="44">
        <v>4217</v>
      </c>
      <c r="M23" s="44">
        <v>2776.5009999999993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432</v>
      </c>
      <c r="L24" s="44">
        <v>186</v>
      </c>
      <c r="M24" s="44">
        <v>195.85799999999998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2131</v>
      </c>
      <c r="H25" s="45">
        <v>0</v>
      </c>
      <c r="I25" s="44">
        <v>0</v>
      </c>
      <c r="J25" s="46">
        <v>4072</v>
      </c>
      <c r="K25" s="44">
        <v>932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29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168</v>
      </c>
      <c r="F29" s="44">
        <v>162</v>
      </c>
      <c r="G29" s="44">
        <v>246</v>
      </c>
      <c r="H29" s="45">
        <v>503</v>
      </c>
      <c r="I29" s="44">
        <v>503</v>
      </c>
      <c r="J29" s="46">
        <v>850</v>
      </c>
      <c r="K29" s="44">
        <v>276</v>
      </c>
      <c r="L29" s="44">
        <v>155</v>
      </c>
      <c r="M29" s="44">
        <v>163.215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2575</v>
      </c>
      <c r="H30" s="45">
        <v>10</v>
      </c>
      <c r="I30" s="44">
        <v>10</v>
      </c>
      <c r="J30" s="46">
        <v>5010</v>
      </c>
      <c r="K30" s="44">
        <v>6500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54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12</v>
      </c>
      <c r="F32" s="44">
        <v>145</v>
      </c>
      <c r="G32" s="44">
        <v>106</v>
      </c>
      <c r="H32" s="45">
        <v>142</v>
      </c>
      <c r="I32" s="44">
        <v>142</v>
      </c>
      <c r="J32" s="46">
        <v>200</v>
      </c>
      <c r="K32" s="44">
        <v>112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21</v>
      </c>
      <c r="F33" s="44">
        <v>0</v>
      </c>
      <c r="G33" s="44">
        <v>0</v>
      </c>
      <c r="H33" s="45">
        <v>155</v>
      </c>
      <c r="I33" s="44">
        <v>155</v>
      </c>
      <c r="J33" s="46">
        <v>0</v>
      </c>
      <c r="K33" s="44">
        <v>0</v>
      </c>
      <c r="L33" s="44">
        <v>12</v>
      </c>
      <c r="M33" s="44">
        <v>12.635999999999999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2</v>
      </c>
      <c r="I34" s="44">
        <v>2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11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54</v>
      </c>
      <c r="G36" s="44">
        <v>1</v>
      </c>
      <c r="H36" s="45">
        <v>26</v>
      </c>
      <c r="I36" s="44">
        <v>26</v>
      </c>
      <c r="J36" s="46">
        <v>267</v>
      </c>
      <c r="K36" s="44">
        <v>100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447</v>
      </c>
      <c r="F37" s="44">
        <v>566</v>
      </c>
      <c r="G37" s="44">
        <v>620</v>
      </c>
      <c r="H37" s="45">
        <v>1308</v>
      </c>
      <c r="I37" s="44">
        <v>1308</v>
      </c>
      <c r="J37" s="46">
        <v>2613</v>
      </c>
      <c r="K37" s="44">
        <v>1195</v>
      </c>
      <c r="L37" s="44">
        <v>1341</v>
      </c>
      <c r="M37" s="44">
        <v>1412.0729999999999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2080</v>
      </c>
      <c r="F38" s="44">
        <v>2509</v>
      </c>
      <c r="G38" s="44">
        <v>1448</v>
      </c>
      <c r="H38" s="45">
        <v>3955</v>
      </c>
      <c r="I38" s="44">
        <v>3955</v>
      </c>
      <c r="J38" s="46">
        <v>1718</v>
      </c>
      <c r="K38" s="44">
        <v>5186</v>
      </c>
      <c r="L38" s="44">
        <v>3208</v>
      </c>
      <c r="M38" s="44">
        <v>3378.0239999999999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6248</v>
      </c>
      <c r="F39" s="44">
        <v>20200</v>
      </c>
      <c r="G39" s="44">
        <v>19013</v>
      </c>
      <c r="H39" s="45">
        <v>14476</v>
      </c>
      <c r="I39" s="44">
        <v>19476</v>
      </c>
      <c r="J39" s="46">
        <v>14801</v>
      </c>
      <c r="K39" s="44">
        <v>15965</v>
      </c>
      <c r="L39" s="44">
        <v>15284</v>
      </c>
      <c r="M39" s="44">
        <v>16094.051999999998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42</v>
      </c>
      <c r="F40" s="44">
        <v>0</v>
      </c>
      <c r="G40" s="44">
        <v>7</v>
      </c>
      <c r="H40" s="45">
        <v>581</v>
      </c>
      <c r="I40" s="44">
        <v>581</v>
      </c>
      <c r="J40" s="46">
        <v>2280</v>
      </c>
      <c r="K40" s="44">
        <v>4642</v>
      </c>
      <c r="L40" s="44">
        <v>650</v>
      </c>
      <c r="M40" s="44">
        <v>684.44999999999993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63</v>
      </c>
      <c r="F41" s="44">
        <v>2</v>
      </c>
      <c r="G41" s="44">
        <v>1328</v>
      </c>
      <c r="H41" s="45">
        <v>0</v>
      </c>
      <c r="I41" s="44">
        <v>0</v>
      </c>
      <c r="J41" s="46">
        <v>4427</v>
      </c>
      <c r="K41" s="44">
        <v>265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18277</v>
      </c>
      <c r="F42" s="44">
        <v>1500</v>
      </c>
      <c r="G42" s="44">
        <v>14887</v>
      </c>
      <c r="H42" s="45">
        <v>20935</v>
      </c>
      <c r="I42" s="44">
        <v>20935</v>
      </c>
      <c r="J42" s="46">
        <v>19211.25</v>
      </c>
      <c r="K42" s="44">
        <v>18495</v>
      </c>
      <c r="L42" s="44">
        <v>13950.683999999999</v>
      </c>
      <c r="M42" s="44">
        <v>14690.070252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5814</v>
      </c>
      <c r="F43" s="44">
        <v>10921</v>
      </c>
      <c r="G43" s="44">
        <v>4009</v>
      </c>
      <c r="H43" s="45">
        <v>7131</v>
      </c>
      <c r="I43" s="44">
        <v>7131</v>
      </c>
      <c r="J43" s="46">
        <v>6489</v>
      </c>
      <c r="K43" s="44">
        <v>5514</v>
      </c>
      <c r="L43" s="44">
        <v>6554.1419999999998</v>
      </c>
      <c r="M43" s="44">
        <v>8565.5115260000002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2466</v>
      </c>
      <c r="F44" s="44">
        <v>2256</v>
      </c>
      <c r="G44" s="44">
        <v>-5712</v>
      </c>
      <c r="H44" s="45">
        <v>1847</v>
      </c>
      <c r="I44" s="44">
        <v>1847</v>
      </c>
      <c r="J44" s="46">
        <v>2158</v>
      </c>
      <c r="K44" s="44">
        <v>2191</v>
      </c>
      <c r="L44" s="44">
        <v>1449.23</v>
      </c>
      <c r="M44" s="44">
        <v>3190.0391899999995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2097</v>
      </c>
      <c r="F45" s="44">
        <v>2097</v>
      </c>
      <c r="G45" s="44">
        <v>5157</v>
      </c>
      <c r="H45" s="45">
        <v>6397</v>
      </c>
      <c r="I45" s="44">
        <v>6397</v>
      </c>
      <c r="J45" s="46">
        <v>5566</v>
      </c>
      <c r="K45" s="44">
        <v>7237</v>
      </c>
      <c r="L45" s="44">
        <v>2239.9279999999999</v>
      </c>
      <c r="M45" s="44">
        <v>2358.6441839999998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1524</v>
      </c>
      <c r="G46" s="51">
        <v>501</v>
      </c>
      <c r="H46" s="52">
        <v>0</v>
      </c>
      <c r="I46" s="51">
        <v>0</v>
      </c>
      <c r="J46" s="53">
        <v>330</v>
      </c>
      <c r="K46" s="51">
        <v>96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588454</v>
      </c>
      <c r="F51" s="27">
        <f t="shared" ref="F51:M51" si="4">F52+F59+F62+F63+F64+F72+F73</f>
        <v>618263</v>
      </c>
      <c r="G51" s="27">
        <f t="shared" si="4"/>
        <v>512643</v>
      </c>
      <c r="H51" s="28">
        <f t="shared" si="4"/>
        <v>707243</v>
      </c>
      <c r="I51" s="27">
        <f t="shared" si="4"/>
        <v>1038977</v>
      </c>
      <c r="J51" s="29">
        <f t="shared" si="4"/>
        <v>1037877</v>
      </c>
      <c r="K51" s="27">
        <f t="shared" si="4"/>
        <v>1093501</v>
      </c>
      <c r="L51" s="27">
        <f t="shared" si="4"/>
        <v>1161172.1840000001</v>
      </c>
      <c r="M51" s="27">
        <f t="shared" si="4"/>
        <v>1204434.3747519997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31585</v>
      </c>
      <c r="F52" s="36">
        <f t="shared" ref="F52:M52" si="5">F53+F56</f>
        <v>3952</v>
      </c>
      <c r="G52" s="36">
        <f t="shared" si="5"/>
        <v>3098</v>
      </c>
      <c r="H52" s="37">
        <f t="shared" si="5"/>
        <v>8073</v>
      </c>
      <c r="I52" s="36">
        <f t="shared" si="5"/>
        <v>11123</v>
      </c>
      <c r="J52" s="38">
        <f t="shared" si="5"/>
        <v>11137</v>
      </c>
      <c r="K52" s="36">
        <f t="shared" si="5"/>
        <v>19885</v>
      </c>
      <c r="L52" s="36">
        <f t="shared" si="5"/>
        <v>23358.986000000001</v>
      </c>
      <c r="M52" s="36">
        <f t="shared" si="5"/>
        <v>24350.012257999999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9">
        <f>SUM(E57:E58)</f>
        <v>31585</v>
      </c>
      <c r="F56" s="59">
        <f t="shared" ref="F56:M56" si="7">SUM(F57:F58)</f>
        <v>3952</v>
      </c>
      <c r="G56" s="59">
        <f t="shared" si="7"/>
        <v>3098</v>
      </c>
      <c r="H56" s="60">
        <f t="shared" si="7"/>
        <v>8073</v>
      </c>
      <c r="I56" s="59">
        <f t="shared" si="7"/>
        <v>11123</v>
      </c>
      <c r="J56" s="61">
        <f t="shared" si="7"/>
        <v>11137</v>
      </c>
      <c r="K56" s="59">
        <f t="shared" si="7"/>
        <v>19885</v>
      </c>
      <c r="L56" s="59">
        <f t="shared" si="7"/>
        <v>23358.986000000001</v>
      </c>
      <c r="M56" s="59">
        <f t="shared" si="7"/>
        <v>24350.012257999999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31585</v>
      </c>
      <c r="F57" s="36">
        <v>3952</v>
      </c>
      <c r="G57" s="36">
        <v>3098</v>
      </c>
      <c r="H57" s="37">
        <v>8073</v>
      </c>
      <c r="I57" s="36">
        <v>11123</v>
      </c>
      <c r="J57" s="38">
        <v>11137</v>
      </c>
      <c r="K57" s="36">
        <v>19885</v>
      </c>
      <c r="L57" s="36">
        <v>23358.986000000001</v>
      </c>
      <c r="M57" s="36">
        <v>24350.012257999999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556869</v>
      </c>
      <c r="F59" s="59">
        <f t="shared" ref="F59:M59" si="8">SUM(F60:F61)</f>
        <v>604152</v>
      </c>
      <c r="G59" s="59">
        <f t="shared" si="8"/>
        <v>469953</v>
      </c>
      <c r="H59" s="60">
        <f t="shared" si="8"/>
        <v>658922</v>
      </c>
      <c r="I59" s="59">
        <f t="shared" si="8"/>
        <v>975691</v>
      </c>
      <c r="J59" s="61">
        <f t="shared" si="8"/>
        <v>899469</v>
      </c>
      <c r="K59" s="59">
        <f t="shared" si="8"/>
        <v>1023093</v>
      </c>
      <c r="L59" s="59">
        <f t="shared" si="8"/>
        <v>1095187.1980000001</v>
      </c>
      <c r="M59" s="59">
        <f t="shared" si="8"/>
        <v>1135115.1844939999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556869</v>
      </c>
      <c r="F61" s="51">
        <v>604152</v>
      </c>
      <c r="G61" s="51">
        <v>469953</v>
      </c>
      <c r="H61" s="52">
        <v>658922</v>
      </c>
      <c r="I61" s="51">
        <v>975691</v>
      </c>
      <c r="J61" s="53">
        <v>899469</v>
      </c>
      <c r="K61" s="51">
        <v>1023093</v>
      </c>
      <c r="L61" s="51">
        <v>1095187.1980000001</v>
      </c>
      <c r="M61" s="51">
        <v>1135115.1844939999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1695</v>
      </c>
      <c r="H62" s="45">
        <v>1964</v>
      </c>
      <c r="I62" s="44">
        <v>11064</v>
      </c>
      <c r="J62" s="46">
        <v>9964</v>
      </c>
      <c r="K62" s="44">
        <v>10315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8" t="s">
        <v>0</v>
      </c>
      <c r="E64" s="51">
        <f>E65+E68</f>
        <v>0</v>
      </c>
      <c r="F64" s="51">
        <f t="shared" ref="F64:M64" si="9">F65+F68</f>
        <v>9000</v>
      </c>
      <c r="G64" s="51">
        <f t="shared" si="9"/>
        <v>35694</v>
      </c>
      <c r="H64" s="52">
        <f t="shared" si="9"/>
        <v>36541</v>
      </c>
      <c r="I64" s="51">
        <f t="shared" si="9"/>
        <v>38856</v>
      </c>
      <c r="J64" s="53">
        <f t="shared" si="9"/>
        <v>115999</v>
      </c>
      <c r="K64" s="51">
        <f t="shared" si="9"/>
        <v>38110</v>
      </c>
      <c r="L64" s="51">
        <f t="shared" si="9"/>
        <v>40627</v>
      </c>
      <c r="M64" s="51">
        <f t="shared" si="9"/>
        <v>42617.231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1801</v>
      </c>
      <c r="H65" s="60">
        <f t="shared" si="10"/>
        <v>0</v>
      </c>
      <c r="I65" s="59">
        <f t="shared" si="10"/>
        <v>0</v>
      </c>
      <c r="J65" s="61">
        <f t="shared" si="10"/>
        <v>73792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1801</v>
      </c>
      <c r="H67" s="52">
        <v>0</v>
      </c>
      <c r="I67" s="51">
        <v>0</v>
      </c>
      <c r="J67" s="53">
        <v>73792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9000</v>
      </c>
      <c r="G68" s="44">
        <f t="shared" si="11"/>
        <v>33893</v>
      </c>
      <c r="H68" s="45">
        <f t="shared" si="11"/>
        <v>36541</v>
      </c>
      <c r="I68" s="44">
        <f t="shared" si="11"/>
        <v>38856</v>
      </c>
      <c r="J68" s="46">
        <f t="shared" si="11"/>
        <v>42207</v>
      </c>
      <c r="K68" s="44">
        <f t="shared" si="11"/>
        <v>38110</v>
      </c>
      <c r="L68" s="44">
        <f t="shared" si="11"/>
        <v>40627</v>
      </c>
      <c r="M68" s="44">
        <f t="shared" si="11"/>
        <v>42617.231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9000</v>
      </c>
      <c r="G70" s="51">
        <v>33893</v>
      </c>
      <c r="H70" s="52">
        <v>36541</v>
      </c>
      <c r="I70" s="51">
        <v>38856</v>
      </c>
      <c r="J70" s="53">
        <v>42207</v>
      </c>
      <c r="K70" s="51">
        <v>38110</v>
      </c>
      <c r="L70" s="51">
        <v>40627</v>
      </c>
      <c r="M70" s="53">
        <v>42617.231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1144</v>
      </c>
      <c r="H72" s="45">
        <v>1000</v>
      </c>
      <c r="I72" s="44">
        <v>1000</v>
      </c>
      <c r="J72" s="46">
        <v>205</v>
      </c>
      <c r="K72" s="44">
        <v>1300</v>
      </c>
      <c r="L72" s="44">
        <v>1000</v>
      </c>
      <c r="M72" s="44">
        <v>1300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1159</v>
      </c>
      <c r="G73" s="44">
        <f t="shared" si="12"/>
        <v>1059</v>
      </c>
      <c r="H73" s="45">
        <f t="shared" si="12"/>
        <v>743</v>
      </c>
      <c r="I73" s="44">
        <f t="shared" si="12"/>
        <v>1243</v>
      </c>
      <c r="J73" s="46">
        <f t="shared" si="12"/>
        <v>1103</v>
      </c>
      <c r="K73" s="44">
        <f t="shared" si="12"/>
        <v>798</v>
      </c>
      <c r="L73" s="44">
        <f t="shared" si="12"/>
        <v>999</v>
      </c>
      <c r="M73" s="44">
        <f t="shared" si="12"/>
        <v>1051.9469999999999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65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1094</v>
      </c>
      <c r="G75" s="51">
        <v>1059</v>
      </c>
      <c r="H75" s="52">
        <v>743</v>
      </c>
      <c r="I75" s="51">
        <v>1243</v>
      </c>
      <c r="J75" s="53">
        <v>1103</v>
      </c>
      <c r="K75" s="51">
        <v>798</v>
      </c>
      <c r="L75" s="51">
        <v>999</v>
      </c>
      <c r="M75" s="51">
        <v>1051.9469999999999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4735</v>
      </c>
      <c r="F77" s="27">
        <f t="shared" ref="F77:M77" si="13">F78+F81+F84+F85+F86+F87+F88</f>
        <v>4070</v>
      </c>
      <c r="G77" s="27">
        <f t="shared" si="13"/>
        <v>10953</v>
      </c>
      <c r="H77" s="28">
        <f t="shared" si="13"/>
        <v>18470</v>
      </c>
      <c r="I77" s="27">
        <f t="shared" si="13"/>
        <v>20980</v>
      </c>
      <c r="J77" s="29">
        <f t="shared" si="13"/>
        <v>12990</v>
      </c>
      <c r="K77" s="27">
        <f t="shared" si="13"/>
        <v>11092</v>
      </c>
      <c r="L77" s="27">
        <f t="shared" si="13"/>
        <v>23714</v>
      </c>
      <c r="M77" s="27">
        <f t="shared" si="13"/>
        <v>24970.841999999997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4725</v>
      </c>
      <c r="F81" s="44">
        <f t="shared" ref="F81:M81" si="15">SUM(F82:F83)</f>
        <v>4070</v>
      </c>
      <c r="G81" s="44">
        <f t="shared" si="15"/>
        <v>10953</v>
      </c>
      <c r="H81" s="45">
        <f t="shared" si="15"/>
        <v>18470</v>
      </c>
      <c r="I81" s="44">
        <f t="shared" si="15"/>
        <v>20980</v>
      </c>
      <c r="J81" s="46">
        <f t="shared" si="15"/>
        <v>12639</v>
      </c>
      <c r="K81" s="44">
        <f t="shared" si="15"/>
        <v>11092</v>
      </c>
      <c r="L81" s="44">
        <f t="shared" si="15"/>
        <v>23714</v>
      </c>
      <c r="M81" s="44">
        <f t="shared" si="15"/>
        <v>24970.841999999997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12900</v>
      </c>
      <c r="I82" s="36">
        <v>12900</v>
      </c>
      <c r="J82" s="38">
        <v>11229</v>
      </c>
      <c r="K82" s="36">
        <v>6558</v>
      </c>
      <c r="L82" s="36">
        <v>20556</v>
      </c>
      <c r="M82" s="36">
        <v>21645.467999999997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4725</v>
      </c>
      <c r="F83" s="51">
        <v>4070</v>
      </c>
      <c r="G83" s="51">
        <v>10953</v>
      </c>
      <c r="H83" s="52">
        <v>5570</v>
      </c>
      <c r="I83" s="51">
        <v>8080</v>
      </c>
      <c r="J83" s="53">
        <v>1410</v>
      </c>
      <c r="K83" s="51">
        <v>4534</v>
      </c>
      <c r="L83" s="51">
        <v>3158</v>
      </c>
      <c r="M83" s="51">
        <v>3325.3739999999998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10</v>
      </c>
      <c r="F88" s="44">
        <v>0</v>
      </c>
      <c r="G88" s="44">
        <v>0</v>
      </c>
      <c r="H88" s="45">
        <v>0</v>
      </c>
      <c r="I88" s="44">
        <v>0</v>
      </c>
      <c r="J88" s="46">
        <v>351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80</v>
      </c>
      <c r="F90" s="27">
        <v>306</v>
      </c>
      <c r="G90" s="27">
        <v>109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824479</v>
      </c>
      <c r="F92" s="103">
        <f t="shared" ref="F92:M92" si="16">F4+F51+F77+F90</f>
        <v>885651</v>
      </c>
      <c r="G92" s="103">
        <f t="shared" si="16"/>
        <v>807407</v>
      </c>
      <c r="H92" s="104">
        <f t="shared" si="16"/>
        <v>1070858</v>
      </c>
      <c r="I92" s="103">
        <f t="shared" si="16"/>
        <v>1388127</v>
      </c>
      <c r="J92" s="105">
        <f t="shared" si="16"/>
        <v>1386059.75</v>
      </c>
      <c r="K92" s="103">
        <f t="shared" si="16"/>
        <v>1444359</v>
      </c>
      <c r="L92" s="103">
        <f t="shared" si="16"/>
        <v>1525947.2320000001</v>
      </c>
      <c r="M92" s="103">
        <f t="shared" si="16"/>
        <v>1592061.5002959997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169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131430</v>
      </c>
      <c r="F4" s="27">
        <f t="shared" ref="F4:M4" si="0">F5+F8+F47</f>
        <v>149235</v>
      </c>
      <c r="G4" s="27">
        <f t="shared" si="0"/>
        <v>158872</v>
      </c>
      <c r="H4" s="28">
        <f t="shared" si="0"/>
        <v>186275</v>
      </c>
      <c r="I4" s="27">
        <f t="shared" si="0"/>
        <v>185375</v>
      </c>
      <c r="J4" s="29">
        <f t="shared" si="0"/>
        <v>192430</v>
      </c>
      <c r="K4" s="27">
        <f t="shared" si="0"/>
        <v>191535</v>
      </c>
      <c r="L4" s="27">
        <f t="shared" si="0"/>
        <v>174868</v>
      </c>
      <c r="M4" s="27">
        <f t="shared" si="0"/>
        <v>182800.00399999996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75154</v>
      </c>
      <c r="F5" s="59">
        <f t="shared" ref="F5:M5" si="1">SUM(F6:F7)</f>
        <v>86509</v>
      </c>
      <c r="G5" s="59">
        <f t="shared" si="1"/>
        <v>89981</v>
      </c>
      <c r="H5" s="60">
        <f t="shared" si="1"/>
        <v>95197</v>
      </c>
      <c r="I5" s="59">
        <f t="shared" si="1"/>
        <v>97297</v>
      </c>
      <c r="J5" s="61">
        <f t="shared" si="1"/>
        <v>97335</v>
      </c>
      <c r="K5" s="59">
        <f t="shared" si="1"/>
        <v>97314</v>
      </c>
      <c r="L5" s="59">
        <f t="shared" si="1"/>
        <v>97497</v>
      </c>
      <c r="M5" s="59">
        <f t="shared" si="1"/>
        <v>99664.341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75154</v>
      </c>
      <c r="F6" s="36">
        <v>86509</v>
      </c>
      <c r="G6" s="36">
        <v>89981</v>
      </c>
      <c r="H6" s="37">
        <v>95197</v>
      </c>
      <c r="I6" s="36">
        <v>97297</v>
      </c>
      <c r="J6" s="38">
        <v>97335</v>
      </c>
      <c r="K6" s="36">
        <v>97314</v>
      </c>
      <c r="L6" s="36">
        <v>97497</v>
      </c>
      <c r="M6" s="36">
        <v>99664.341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0</v>
      </c>
      <c r="F7" s="51">
        <v>0</v>
      </c>
      <c r="G7" s="51">
        <v>0</v>
      </c>
      <c r="H7" s="52">
        <v>0</v>
      </c>
      <c r="I7" s="51">
        <v>0</v>
      </c>
      <c r="J7" s="53">
        <v>0</v>
      </c>
      <c r="K7" s="51">
        <v>0</v>
      </c>
      <c r="L7" s="51">
        <v>0</v>
      </c>
      <c r="M7" s="51">
        <v>0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56276</v>
      </c>
      <c r="F8" s="59">
        <f t="shared" ref="F8:M8" si="2">SUM(F9:F46)</f>
        <v>62726</v>
      </c>
      <c r="G8" s="59">
        <f t="shared" si="2"/>
        <v>68891</v>
      </c>
      <c r="H8" s="60">
        <f t="shared" si="2"/>
        <v>91078</v>
      </c>
      <c r="I8" s="59">
        <f t="shared" si="2"/>
        <v>88078</v>
      </c>
      <c r="J8" s="61">
        <f t="shared" si="2"/>
        <v>95095</v>
      </c>
      <c r="K8" s="59">
        <f t="shared" si="2"/>
        <v>94221</v>
      </c>
      <c r="L8" s="59">
        <f t="shared" si="2"/>
        <v>77371</v>
      </c>
      <c r="M8" s="59">
        <f t="shared" si="2"/>
        <v>83135.662999999971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26</v>
      </c>
      <c r="F9" s="36">
        <v>133</v>
      </c>
      <c r="G9" s="36">
        <v>66</v>
      </c>
      <c r="H9" s="37">
        <v>88</v>
      </c>
      <c r="I9" s="36">
        <v>88</v>
      </c>
      <c r="J9" s="38">
        <v>97</v>
      </c>
      <c r="K9" s="36">
        <v>277</v>
      </c>
      <c r="L9" s="36">
        <v>24</v>
      </c>
      <c r="M9" s="36">
        <v>25.271999999999998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1429</v>
      </c>
      <c r="F10" s="44">
        <v>922</v>
      </c>
      <c r="G10" s="44">
        <v>643</v>
      </c>
      <c r="H10" s="45">
        <v>1290</v>
      </c>
      <c r="I10" s="44">
        <v>1290</v>
      </c>
      <c r="J10" s="46">
        <v>1879</v>
      </c>
      <c r="K10" s="44">
        <v>2177</v>
      </c>
      <c r="L10" s="44">
        <v>632</v>
      </c>
      <c r="M10" s="44">
        <v>665.49599999999998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1832</v>
      </c>
      <c r="F11" s="44">
        <v>1414</v>
      </c>
      <c r="G11" s="44">
        <v>615</v>
      </c>
      <c r="H11" s="45">
        <v>767</v>
      </c>
      <c r="I11" s="44">
        <v>767</v>
      </c>
      <c r="J11" s="46">
        <v>626</v>
      </c>
      <c r="K11" s="44">
        <v>775</v>
      </c>
      <c r="L11" s="44">
        <v>2314</v>
      </c>
      <c r="M11" s="44">
        <v>2436.6419999999998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2990</v>
      </c>
      <c r="F12" s="44">
        <v>3474</v>
      </c>
      <c r="G12" s="44">
        <v>4898</v>
      </c>
      <c r="H12" s="45">
        <v>3810</v>
      </c>
      <c r="I12" s="44">
        <v>3810</v>
      </c>
      <c r="J12" s="46">
        <v>3476</v>
      </c>
      <c r="K12" s="44">
        <v>4000</v>
      </c>
      <c r="L12" s="44">
        <v>4344</v>
      </c>
      <c r="M12" s="44">
        <v>4574.232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13</v>
      </c>
      <c r="F13" s="44">
        <v>238</v>
      </c>
      <c r="G13" s="44">
        <v>1749</v>
      </c>
      <c r="H13" s="45">
        <v>2000</v>
      </c>
      <c r="I13" s="44">
        <v>2000</v>
      </c>
      <c r="J13" s="46">
        <v>1830</v>
      </c>
      <c r="K13" s="44">
        <v>1700</v>
      </c>
      <c r="L13" s="44">
        <v>575</v>
      </c>
      <c r="M13" s="44">
        <v>605.47499999999991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443</v>
      </c>
      <c r="F14" s="44">
        <v>571</v>
      </c>
      <c r="G14" s="44">
        <v>491</v>
      </c>
      <c r="H14" s="45">
        <v>628</v>
      </c>
      <c r="I14" s="44">
        <v>628</v>
      </c>
      <c r="J14" s="46">
        <v>341</v>
      </c>
      <c r="K14" s="44">
        <v>730</v>
      </c>
      <c r="L14" s="44">
        <v>651</v>
      </c>
      <c r="M14" s="44">
        <v>685.50299999999993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5416</v>
      </c>
      <c r="F15" s="44">
        <v>3355</v>
      </c>
      <c r="G15" s="44">
        <v>5714</v>
      </c>
      <c r="H15" s="45">
        <v>5498</v>
      </c>
      <c r="I15" s="44">
        <v>7620</v>
      </c>
      <c r="J15" s="46">
        <v>8398</v>
      </c>
      <c r="K15" s="44">
        <v>4875</v>
      </c>
      <c r="L15" s="44">
        <v>1653</v>
      </c>
      <c r="M15" s="44">
        <v>1740.6089999999999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6652</v>
      </c>
      <c r="F16" s="44">
        <v>6850</v>
      </c>
      <c r="G16" s="44">
        <v>9457</v>
      </c>
      <c r="H16" s="45">
        <v>10447</v>
      </c>
      <c r="I16" s="44">
        <v>7607</v>
      </c>
      <c r="J16" s="46">
        <v>8057</v>
      </c>
      <c r="K16" s="44">
        <v>5196</v>
      </c>
      <c r="L16" s="44">
        <v>9289</v>
      </c>
      <c r="M16" s="44">
        <v>9781.3169999999991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8802</v>
      </c>
      <c r="F17" s="44">
        <v>8627</v>
      </c>
      <c r="G17" s="44">
        <v>6633</v>
      </c>
      <c r="H17" s="45">
        <v>18493</v>
      </c>
      <c r="I17" s="44">
        <v>12853</v>
      </c>
      <c r="J17" s="46">
        <v>12343</v>
      </c>
      <c r="K17" s="44">
        <v>11890</v>
      </c>
      <c r="L17" s="44">
        <v>15152</v>
      </c>
      <c r="M17" s="44">
        <v>15955.056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2528</v>
      </c>
      <c r="F21" s="44">
        <v>3662</v>
      </c>
      <c r="G21" s="44">
        <v>4659</v>
      </c>
      <c r="H21" s="45">
        <v>9188</v>
      </c>
      <c r="I21" s="44">
        <v>7546</v>
      </c>
      <c r="J21" s="46">
        <v>5808</v>
      </c>
      <c r="K21" s="44">
        <v>10233</v>
      </c>
      <c r="L21" s="44">
        <v>10230</v>
      </c>
      <c r="M21" s="44">
        <v>10772.19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166</v>
      </c>
      <c r="F22" s="44">
        <v>271</v>
      </c>
      <c r="G22" s="44">
        <v>18</v>
      </c>
      <c r="H22" s="45">
        <v>151</v>
      </c>
      <c r="I22" s="44">
        <v>151</v>
      </c>
      <c r="J22" s="46">
        <v>244</v>
      </c>
      <c r="K22" s="44">
        <v>1270</v>
      </c>
      <c r="L22" s="44">
        <v>135</v>
      </c>
      <c r="M22" s="44">
        <v>142.155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1193</v>
      </c>
      <c r="F23" s="44">
        <v>1846</v>
      </c>
      <c r="G23" s="44">
        <v>2326</v>
      </c>
      <c r="H23" s="45">
        <v>3121</v>
      </c>
      <c r="I23" s="44">
        <v>3121</v>
      </c>
      <c r="J23" s="46">
        <v>2545</v>
      </c>
      <c r="K23" s="44">
        <v>3304</v>
      </c>
      <c r="L23" s="44">
        <v>4217</v>
      </c>
      <c r="M23" s="44">
        <v>2776.5009999999993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432</v>
      </c>
      <c r="L24" s="44">
        <v>186</v>
      </c>
      <c r="M24" s="44">
        <v>195.85799999999998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2131</v>
      </c>
      <c r="H25" s="45">
        <v>0</v>
      </c>
      <c r="I25" s="44">
        <v>0</v>
      </c>
      <c r="J25" s="46">
        <v>4072</v>
      </c>
      <c r="K25" s="44">
        <v>932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29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150</v>
      </c>
      <c r="F29" s="44">
        <v>162</v>
      </c>
      <c r="G29" s="44">
        <v>246</v>
      </c>
      <c r="H29" s="45">
        <v>500</v>
      </c>
      <c r="I29" s="44">
        <v>500</v>
      </c>
      <c r="J29" s="46">
        <v>849</v>
      </c>
      <c r="K29" s="44">
        <v>276</v>
      </c>
      <c r="L29" s="44">
        <v>155</v>
      </c>
      <c r="M29" s="44">
        <v>163.215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2575</v>
      </c>
      <c r="H30" s="45">
        <v>0</v>
      </c>
      <c r="I30" s="44">
        <v>0</v>
      </c>
      <c r="J30" s="46">
        <v>5000</v>
      </c>
      <c r="K30" s="44">
        <v>6500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54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6</v>
      </c>
      <c r="F32" s="44">
        <v>138</v>
      </c>
      <c r="G32" s="44">
        <v>106</v>
      </c>
      <c r="H32" s="45">
        <v>20</v>
      </c>
      <c r="I32" s="44">
        <v>20</v>
      </c>
      <c r="J32" s="46">
        <v>137</v>
      </c>
      <c r="K32" s="44">
        <v>62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7</v>
      </c>
      <c r="F33" s="44">
        <v>0</v>
      </c>
      <c r="G33" s="44">
        <v>0</v>
      </c>
      <c r="H33" s="45">
        <v>155</v>
      </c>
      <c r="I33" s="44">
        <v>155</v>
      </c>
      <c r="J33" s="46">
        <v>0</v>
      </c>
      <c r="K33" s="44">
        <v>0</v>
      </c>
      <c r="L33" s="44">
        <v>12</v>
      </c>
      <c r="M33" s="44">
        <v>12.635999999999999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11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56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179</v>
      </c>
      <c r="F37" s="44">
        <v>336</v>
      </c>
      <c r="G37" s="44">
        <v>528</v>
      </c>
      <c r="H37" s="45">
        <v>927</v>
      </c>
      <c r="I37" s="44">
        <v>927</v>
      </c>
      <c r="J37" s="46">
        <v>2224</v>
      </c>
      <c r="K37" s="44">
        <v>785</v>
      </c>
      <c r="L37" s="44">
        <v>1341</v>
      </c>
      <c r="M37" s="44">
        <v>1412.0729999999999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1775</v>
      </c>
      <c r="F38" s="44">
        <v>1580</v>
      </c>
      <c r="G38" s="44">
        <v>1444</v>
      </c>
      <c r="H38" s="45">
        <v>3354</v>
      </c>
      <c r="I38" s="44">
        <v>3354</v>
      </c>
      <c r="J38" s="46">
        <v>1401</v>
      </c>
      <c r="K38" s="44">
        <v>4836</v>
      </c>
      <c r="L38" s="44">
        <v>3208</v>
      </c>
      <c r="M38" s="44">
        <v>3378.0239999999999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4766</v>
      </c>
      <c r="F39" s="44">
        <v>18919</v>
      </c>
      <c r="G39" s="44">
        <v>19013</v>
      </c>
      <c r="H39" s="45">
        <v>14476</v>
      </c>
      <c r="I39" s="44">
        <v>19476</v>
      </c>
      <c r="J39" s="46">
        <v>14801</v>
      </c>
      <c r="K39" s="44">
        <v>15965</v>
      </c>
      <c r="L39" s="44">
        <v>15284</v>
      </c>
      <c r="M39" s="44">
        <v>16094.051999999998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7</v>
      </c>
      <c r="H40" s="45">
        <v>581</v>
      </c>
      <c r="I40" s="44">
        <v>581</v>
      </c>
      <c r="J40" s="46">
        <v>2280</v>
      </c>
      <c r="K40" s="44">
        <v>4642</v>
      </c>
      <c r="L40" s="44">
        <v>650</v>
      </c>
      <c r="M40" s="44">
        <v>684.44999999999993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14</v>
      </c>
      <c r="F41" s="44">
        <v>2</v>
      </c>
      <c r="G41" s="44">
        <v>1328</v>
      </c>
      <c r="H41" s="45">
        <v>0</v>
      </c>
      <c r="I41" s="44">
        <v>0</v>
      </c>
      <c r="J41" s="46">
        <v>4427</v>
      </c>
      <c r="K41" s="44">
        <v>265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12384</v>
      </c>
      <c r="F42" s="44">
        <v>1178</v>
      </c>
      <c r="G42" s="44">
        <v>5063</v>
      </c>
      <c r="H42" s="45">
        <v>9885</v>
      </c>
      <c r="I42" s="44">
        <v>9885</v>
      </c>
      <c r="J42" s="46">
        <v>7167</v>
      </c>
      <c r="K42" s="44">
        <v>6890</v>
      </c>
      <c r="L42" s="44">
        <v>1516</v>
      </c>
      <c r="M42" s="44">
        <v>1596.348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2833</v>
      </c>
      <c r="F43" s="44">
        <v>5099</v>
      </c>
      <c r="G43" s="44">
        <v>2838</v>
      </c>
      <c r="H43" s="45">
        <v>3052</v>
      </c>
      <c r="I43" s="44">
        <v>3052</v>
      </c>
      <c r="J43" s="46">
        <v>4316</v>
      </c>
      <c r="K43" s="44">
        <v>3403</v>
      </c>
      <c r="L43" s="44">
        <v>4300</v>
      </c>
      <c r="M43" s="44">
        <v>6191.9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2114</v>
      </c>
      <c r="F44" s="44">
        <v>2253</v>
      </c>
      <c r="G44" s="44">
        <v>-5797</v>
      </c>
      <c r="H44" s="45">
        <v>1804</v>
      </c>
      <c r="I44" s="44">
        <v>1804</v>
      </c>
      <c r="J44" s="46">
        <v>2070</v>
      </c>
      <c r="K44" s="44">
        <v>2161</v>
      </c>
      <c r="L44" s="44">
        <v>1323</v>
      </c>
      <c r="M44" s="44">
        <v>3057.1189999999997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558</v>
      </c>
      <c r="F45" s="44">
        <v>1242</v>
      </c>
      <c r="G45" s="44">
        <v>1678</v>
      </c>
      <c r="H45" s="45">
        <v>843</v>
      </c>
      <c r="I45" s="44">
        <v>843</v>
      </c>
      <c r="J45" s="46">
        <v>320</v>
      </c>
      <c r="K45" s="44">
        <v>645</v>
      </c>
      <c r="L45" s="44">
        <v>180</v>
      </c>
      <c r="M45" s="44">
        <v>189.54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454</v>
      </c>
      <c r="G46" s="51">
        <v>397</v>
      </c>
      <c r="H46" s="52">
        <v>0</v>
      </c>
      <c r="I46" s="51">
        <v>0</v>
      </c>
      <c r="J46" s="53">
        <v>302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557</v>
      </c>
      <c r="G51" s="27">
        <f t="shared" si="4"/>
        <v>755</v>
      </c>
      <c r="H51" s="28">
        <f t="shared" si="4"/>
        <v>547</v>
      </c>
      <c r="I51" s="27">
        <f t="shared" si="4"/>
        <v>1047</v>
      </c>
      <c r="J51" s="29">
        <f t="shared" si="4"/>
        <v>932</v>
      </c>
      <c r="K51" s="27">
        <f t="shared" si="4"/>
        <v>798</v>
      </c>
      <c r="L51" s="27">
        <f t="shared" si="4"/>
        <v>999</v>
      </c>
      <c r="M51" s="27">
        <f t="shared" si="4"/>
        <v>1051.9469999999999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557</v>
      </c>
      <c r="G73" s="44">
        <f t="shared" si="12"/>
        <v>755</v>
      </c>
      <c r="H73" s="45">
        <f t="shared" si="12"/>
        <v>547</v>
      </c>
      <c r="I73" s="44">
        <f t="shared" si="12"/>
        <v>1047</v>
      </c>
      <c r="J73" s="46">
        <f t="shared" si="12"/>
        <v>932</v>
      </c>
      <c r="K73" s="44">
        <f t="shared" si="12"/>
        <v>798</v>
      </c>
      <c r="L73" s="44">
        <f t="shared" si="12"/>
        <v>999</v>
      </c>
      <c r="M73" s="44">
        <f t="shared" si="12"/>
        <v>1051.9469999999999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557</v>
      </c>
      <c r="G75" s="51">
        <v>755</v>
      </c>
      <c r="H75" s="52">
        <v>547</v>
      </c>
      <c r="I75" s="51">
        <v>1047</v>
      </c>
      <c r="J75" s="53">
        <v>932</v>
      </c>
      <c r="K75" s="51">
        <v>798</v>
      </c>
      <c r="L75" s="51">
        <v>999</v>
      </c>
      <c r="M75" s="51">
        <v>1051.9469999999999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3685</v>
      </c>
      <c r="F77" s="27">
        <f t="shared" ref="F77:M77" si="13">F78+F81+F84+F85+F86+F87+F88</f>
        <v>4070</v>
      </c>
      <c r="G77" s="27">
        <f t="shared" si="13"/>
        <v>10953</v>
      </c>
      <c r="H77" s="28">
        <f t="shared" si="13"/>
        <v>18470</v>
      </c>
      <c r="I77" s="27">
        <f t="shared" si="13"/>
        <v>20970</v>
      </c>
      <c r="J77" s="29">
        <f t="shared" si="13"/>
        <v>12980</v>
      </c>
      <c r="K77" s="27">
        <f t="shared" si="13"/>
        <v>11092</v>
      </c>
      <c r="L77" s="27">
        <f t="shared" si="13"/>
        <v>23714</v>
      </c>
      <c r="M77" s="27">
        <f t="shared" si="13"/>
        <v>24970.841999999997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3685</v>
      </c>
      <c r="F81" s="44">
        <f t="shared" ref="F81:M81" si="15">SUM(F82:F83)</f>
        <v>4070</v>
      </c>
      <c r="G81" s="44">
        <f t="shared" si="15"/>
        <v>10953</v>
      </c>
      <c r="H81" s="45">
        <f t="shared" si="15"/>
        <v>18470</v>
      </c>
      <c r="I81" s="44">
        <f t="shared" si="15"/>
        <v>20970</v>
      </c>
      <c r="J81" s="46">
        <f t="shared" si="15"/>
        <v>12629</v>
      </c>
      <c r="K81" s="44">
        <f t="shared" si="15"/>
        <v>11092</v>
      </c>
      <c r="L81" s="44">
        <f t="shared" si="15"/>
        <v>23714</v>
      </c>
      <c r="M81" s="44">
        <f t="shared" si="15"/>
        <v>24970.841999999997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12900</v>
      </c>
      <c r="I82" s="36">
        <v>12900</v>
      </c>
      <c r="J82" s="38">
        <v>11229</v>
      </c>
      <c r="K82" s="36">
        <v>6558</v>
      </c>
      <c r="L82" s="36">
        <v>20556</v>
      </c>
      <c r="M82" s="36">
        <v>21645.467999999997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3685</v>
      </c>
      <c r="F83" s="51">
        <v>4070</v>
      </c>
      <c r="G83" s="51">
        <v>10953</v>
      </c>
      <c r="H83" s="52">
        <v>5570</v>
      </c>
      <c r="I83" s="51">
        <v>8070</v>
      </c>
      <c r="J83" s="53">
        <v>1400</v>
      </c>
      <c r="K83" s="51">
        <v>4534</v>
      </c>
      <c r="L83" s="51">
        <v>3158</v>
      </c>
      <c r="M83" s="51">
        <v>3325.3739999999998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351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8</v>
      </c>
      <c r="F90" s="27">
        <v>306</v>
      </c>
      <c r="G90" s="27">
        <v>109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135123</v>
      </c>
      <c r="F92" s="103">
        <f t="shared" ref="F92:M92" si="16">F4+F51+F77+F90</f>
        <v>154168</v>
      </c>
      <c r="G92" s="103">
        <f t="shared" si="16"/>
        <v>170689</v>
      </c>
      <c r="H92" s="104">
        <f t="shared" si="16"/>
        <v>205292</v>
      </c>
      <c r="I92" s="103">
        <f t="shared" si="16"/>
        <v>207392</v>
      </c>
      <c r="J92" s="105">
        <f t="shared" si="16"/>
        <v>206342</v>
      </c>
      <c r="K92" s="103">
        <f t="shared" si="16"/>
        <v>203425</v>
      </c>
      <c r="L92" s="103">
        <f t="shared" si="16"/>
        <v>199581</v>
      </c>
      <c r="M92" s="103">
        <f t="shared" si="16"/>
        <v>208822.79299999995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34818</v>
      </c>
      <c r="F4" s="27">
        <f t="shared" ref="F4:M4" si="0">F5+F8+F47</f>
        <v>43452</v>
      </c>
      <c r="G4" s="27">
        <f t="shared" si="0"/>
        <v>54144</v>
      </c>
      <c r="H4" s="28">
        <f t="shared" si="0"/>
        <v>68217</v>
      </c>
      <c r="I4" s="27">
        <f t="shared" si="0"/>
        <v>57792</v>
      </c>
      <c r="J4" s="29">
        <f t="shared" si="0"/>
        <v>56481.75</v>
      </c>
      <c r="K4" s="27">
        <f t="shared" si="0"/>
        <v>65819</v>
      </c>
      <c r="L4" s="27">
        <f t="shared" si="0"/>
        <v>77299.61</v>
      </c>
      <c r="M4" s="27">
        <f t="shared" si="0"/>
        <v>87232.489329999982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26435</v>
      </c>
      <c r="F5" s="59">
        <f t="shared" ref="F5:M5" si="1">SUM(F6:F7)</f>
        <v>29868</v>
      </c>
      <c r="G5" s="59">
        <f t="shared" si="1"/>
        <v>35553</v>
      </c>
      <c r="H5" s="60">
        <f t="shared" si="1"/>
        <v>41569</v>
      </c>
      <c r="I5" s="59">
        <f t="shared" si="1"/>
        <v>38469</v>
      </c>
      <c r="J5" s="61">
        <f t="shared" si="1"/>
        <v>38569</v>
      </c>
      <c r="K5" s="59">
        <f t="shared" si="1"/>
        <v>36512</v>
      </c>
      <c r="L5" s="59">
        <f t="shared" si="1"/>
        <v>50571.667999999998</v>
      </c>
      <c r="M5" s="59">
        <f t="shared" si="1"/>
        <v>52812.966403999992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26435</v>
      </c>
      <c r="F6" s="36">
        <v>29868</v>
      </c>
      <c r="G6" s="36">
        <v>35553</v>
      </c>
      <c r="H6" s="37">
        <v>41569</v>
      </c>
      <c r="I6" s="36">
        <v>38469</v>
      </c>
      <c r="J6" s="38">
        <v>38569</v>
      </c>
      <c r="K6" s="36">
        <v>36512</v>
      </c>
      <c r="L6" s="36">
        <v>50571.667999999998</v>
      </c>
      <c r="M6" s="36">
        <v>52812.966403999992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0</v>
      </c>
      <c r="F7" s="51">
        <v>0</v>
      </c>
      <c r="G7" s="51">
        <v>0</v>
      </c>
      <c r="H7" s="52">
        <v>0</v>
      </c>
      <c r="I7" s="51">
        <v>0</v>
      </c>
      <c r="J7" s="53">
        <v>0</v>
      </c>
      <c r="K7" s="51">
        <v>0</v>
      </c>
      <c r="L7" s="51">
        <v>0</v>
      </c>
      <c r="M7" s="51">
        <v>0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8383</v>
      </c>
      <c r="F8" s="59">
        <f t="shared" ref="F8:M8" si="2">SUM(F9:F46)</f>
        <v>13584</v>
      </c>
      <c r="G8" s="59">
        <f t="shared" si="2"/>
        <v>18591</v>
      </c>
      <c r="H8" s="60">
        <f t="shared" si="2"/>
        <v>26648</v>
      </c>
      <c r="I8" s="59">
        <f t="shared" si="2"/>
        <v>19323</v>
      </c>
      <c r="J8" s="61">
        <f t="shared" si="2"/>
        <v>17912.75</v>
      </c>
      <c r="K8" s="59">
        <f t="shared" si="2"/>
        <v>29307</v>
      </c>
      <c r="L8" s="59">
        <f t="shared" si="2"/>
        <v>26727.942000000003</v>
      </c>
      <c r="M8" s="59">
        <f t="shared" si="2"/>
        <v>34419.522925999998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3</v>
      </c>
      <c r="F9" s="36">
        <v>8</v>
      </c>
      <c r="G9" s="36">
        <v>2</v>
      </c>
      <c r="H9" s="37">
        <v>62</v>
      </c>
      <c r="I9" s="36">
        <v>62</v>
      </c>
      <c r="J9" s="38">
        <v>64</v>
      </c>
      <c r="K9" s="36">
        <v>50</v>
      </c>
      <c r="L9" s="36">
        <v>14</v>
      </c>
      <c r="M9" s="36">
        <v>14.741999999999999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108</v>
      </c>
      <c r="F10" s="44">
        <v>395</v>
      </c>
      <c r="G10" s="44">
        <v>942</v>
      </c>
      <c r="H10" s="45">
        <v>990</v>
      </c>
      <c r="I10" s="44">
        <v>990</v>
      </c>
      <c r="J10" s="46">
        <v>1052</v>
      </c>
      <c r="K10" s="44">
        <v>1195</v>
      </c>
      <c r="L10" s="44">
        <v>717</v>
      </c>
      <c r="M10" s="44">
        <v>755.00099999999998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4</v>
      </c>
      <c r="F11" s="44">
        <v>0</v>
      </c>
      <c r="G11" s="44">
        <v>3</v>
      </c>
      <c r="H11" s="45">
        <v>65</v>
      </c>
      <c r="I11" s="44">
        <v>65</v>
      </c>
      <c r="J11" s="46">
        <v>45</v>
      </c>
      <c r="K11" s="44">
        <v>130</v>
      </c>
      <c r="L11" s="44">
        <v>22</v>
      </c>
      <c r="M11" s="44">
        <v>23.165999999999997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44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235</v>
      </c>
      <c r="F14" s="44">
        <v>478</v>
      </c>
      <c r="G14" s="44">
        <v>658</v>
      </c>
      <c r="H14" s="45">
        <v>763</v>
      </c>
      <c r="I14" s="44">
        <v>763</v>
      </c>
      <c r="J14" s="46">
        <v>816</v>
      </c>
      <c r="K14" s="44">
        <v>901</v>
      </c>
      <c r="L14" s="44">
        <v>1007</v>
      </c>
      <c r="M14" s="44">
        <v>1060.3709999999999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360</v>
      </c>
      <c r="F15" s="44">
        <v>329</v>
      </c>
      <c r="G15" s="44">
        <v>698</v>
      </c>
      <c r="H15" s="45">
        <v>895</v>
      </c>
      <c r="I15" s="44">
        <v>895</v>
      </c>
      <c r="J15" s="46">
        <v>974.5</v>
      </c>
      <c r="K15" s="44">
        <v>1177</v>
      </c>
      <c r="L15" s="44">
        <v>1319.048</v>
      </c>
      <c r="M15" s="44">
        <v>1388.9575439999999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82</v>
      </c>
      <c r="H16" s="45">
        <v>320</v>
      </c>
      <c r="I16" s="44">
        <v>320</v>
      </c>
      <c r="J16" s="46">
        <v>177</v>
      </c>
      <c r="K16" s="44">
        <v>2299</v>
      </c>
      <c r="L16" s="44">
        <v>173.22</v>
      </c>
      <c r="M16" s="44">
        <v>182.40065999999999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4089</v>
      </c>
      <c r="F17" s="44">
        <v>5384</v>
      </c>
      <c r="G17" s="44">
        <v>9130</v>
      </c>
      <c r="H17" s="45">
        <v>12246</v>
      </c>
      <c r="I17" s="44">
        <v>4921</v>
      </c>
      <c r="J17" s="46">
        <v>4013</v>
      </c>
      <c r="K17" s="44">
        <v>12089</v>
      </c>
      <c r="L17" s="44">
        <v>18387.150000000001</v>
      </c>
      <c r="M17" s="44">
        <v>25636.668949999996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2459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886</v>
      </c>
      <c r="G21" s="44">
        <v>158</v>
      </c>
      <c r="H21" s="45">
        <v>1686</v>
      </c>
      <c r="I21" s="44">
        <v>1686</v>
      </c>
      <c r="J21" s="46">
        <v>75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0</v>
      </c>
      <c r="F22" s="44">
        <v>0</v>
      </c>
      <c r="G22" s="44">
        <v>48</v>
      </c>
      <c r="H22" s="45">
        <v>85</v>
      </c>
      <c r="I22" s="44">
        <v>85</v>
      </c>
      <c r="J22" s="46">
        <v>0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102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8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5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1</v>
      </c>
      <c r="H36" s="45">
        <v>0</v>
      </c>
      <c r="I36" s="44">
        <v>0</v>
      </c>
      <c r="J36" s="46">
        <v>15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6</v>
      </c>
      <c r="F37" s="44">
        <v>0</v>
      </c>
      <c r="G37" s="44">
        <v>2</v>
      </c>
      <c r="H37" s="45">
        <v>0</v>
      </c>
      <c r="I37" s="44">
        <v>0</v>
      </c>
      <c r="J37" s="46">
        <v>211</v>
      </c>
      <c r="K37" s="44">
        <v>0</v>
      </c>
      <c r="L37" s="44">
        <v>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268</v>
      </c>
      <c r="F38" s="44">
        <v>839</v>
      </c>
      <c r="G38" s="44">
        <v>0</v>
      </c>
      <c r="H38" s="45">
        <v>341</v>
      </c>
      <c r="I38" s="44">
        <v>341</v>
      </c>
      <c r="J38" s="46">
        <v>33</v>
      </c>
      <c r="K38" s="44">
        <v>350</v>
      </c>
      <c r="L38" s="44">
        <v>0</v>
      </c>
      <c r="M38" s="44">
        <v>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1281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42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2671</v>
      </c>
      <c r="F42" s="44">
        <v>205</v>
      </c>
      <c r="G42" s="44">
        <v>4157</v>
      </c>
      <c r="H42" s="45">
        <v>5626</v>
      </c>
      <c r="I42" s="44">
        <v>5626</v>
      </c>
      <c r="J42" s="46">
        <v>4616.25</v>
      </c>
      <c r="K42" s="44">
        <v>4196</v>
      </c>
      <c r="L42" s="44">
        <v>2723.5239999999999</v>
      </c>
      <c r="M42" s="44">
        <v>2867.8707720000002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3041</v>
      </c>
      <c r="G43" s="44">
        <v>113</v>
      </c>
      <c r="H43" s="45">
        <v>113</v>
      </c>
      <c r="I43" s="44">
        <v>113</v>
      </c>
      <c r="J43" s="46">
        <v>139</v>
      </c>
      <c r="K43" s="44">
        <v>2011</v>
      </c>
      <c r="L43" s="44">
        <v>1069</v>
      </c>
      <c r="M43" s="44">
        <v>1125.6569999999999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87</v>
      </c>
      <c r="F44" s="44">
        <v>0</v>
      </c>
      <c r="G44" s="44">
        <v>18</v>
      </c>
      <c r="H44" s="45">
        <v>40</v>
      </c>
      <c r="I44" s="44">
        <v>40</v>
      </c>
      <c r="J44" s="46">
        <v>40</v>
      </c>
      <c r="K44" s="44">
        <v>30</v>
      </c>
      <c r="L44" s="44">
        <v>121</v>
      </c>
      <c r="M44" s="44">
        <v>127.413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502</v>
      </c>
      <c r="F45" s="44">
        <v>571</v>
      </c>
      <c r="G45" s="44">
        <v>2433</v>
      </c>
      <c r="H45" s="45">
        <v>3416</v>
      </c>
      <c r="I45" s="44">
        <v>3416</v>
      </c>
      <c r="J45" s="46">
        <v>3172</v>
      </c>
      <c r="K45" s="44">
        <v>4835</v>
      </c>
      <c r="L45" s="44">
        <v>1175</v>
      </c>
      <c r="M45" s="44">
        <v>1237.2749999999999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162</v>
      </c>
      <c r="G46" s="51">
        <v>44</v>
      </c>
      <c r="H46" s="52">
        <v>0</v>
      </c>
      <c r="I46" s="51">
        <v>0</v>
      </c>
      <c r="J46" s="53">
        <v>11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430820</v>
      </c>
      <c r="F51" s="27">
        <f t="shared" ref="F51:M51" si="4">F52+F59+F62+F63+F64+F72+F73</f>
        <v>469576</v>
      </c>
      <c r="G51" s="27">
        <f t="shared" si="4"/>
        <v>315942</v>
      </c>
      <c r="H51" s="28">
        <f t="shared" si="4"/>
        <v>506080</v>
      </c>
      <c r="I51" s="27">
        <f t="shared" si="4"/>
        <v>829820</v>
      </c>
      <c r="J51" s="29">
        <f t="shared" si="4"/>
        <v>831130</v>
      </c>
      <c r="K51" s="27">
        <f t="shared" si="4"/>
        <v>870216</v>
      </c>
      <c r="L51" s="27">
        <f t="shared" si="4"/>
        <v>946392</v>
      </c>
      <c r="M51" s="27">
        <f t="shared" si="4"/>
        <v>979726.8409999999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22421</v>
      </c>
      <c r="F52" s="36">
        <f t="shared" ref="F52:M52" si="5">F53+F56</f>
        <v>0</v>
      </c>
      <c r="G52" s="36">
        <f t="shared" si="5"/>
        <v>1100</v>
      </c>
      <c r="H52" s="37">
        <f t="shared" si="5"/>
        <v>0</v>
      </c>
      <c r="I52" s="36">
        <f t="shared" si="5"/>
        <v>1550</v>
      </c>
      <c r="J52" s="38">
        <f t="shared" si="5"/>
        <v>3064</v>
      </c>
      <c r="K52" s="36">
        <f t="shared" si="5"/>
        <v>6500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22421</v>
      </c>
      <c r="F56" s="51">
        <f t="shared" ref="F56:M56" si="7">SUM(F57:F58)</f>
        <v>0</v>
      </c>
      <c r="G56" s="51">
        <f t="shared" si="7"/>
        <v>1100</v>
      </c>
      <c r="H56" s="52">
        <f t="shared" si="7"/>
        <v>0</v>
      </c>
      <c r="I56" s="51">
        <f t="shared" si="7"/>
        <v>1550</v>
      </c>
      <c r="J56" s="53">
        <f t="shared" si="7"/>
        <v>3064</v>
      </c>
      <c r="K56" s="51">
        <f t="shared" si="7"/>
        <v>6500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22421</v>
      </c>
      <c r="F57" s="36">
        <v>0</v>
      </c>
      <c r="G57" s="36">
        <v>1100</v>
      </c>
      <c r="H57" s="37">
        <v>0</v>
      </c>
      <c r="I57" s="36">
        <v>1550</v>
      </c>
      <c r="J57" s="38">
        <v>3064</v>
      </c>
      <c r="K57" s="36">
        <v>6500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408399</v>
      </c>
      <c r="F59" s="59">
        <f t="shared" ref="F59:M59" si="8">SUM(F60:F61)</f>
        <v>460295</v>
      </c>
      <c r="G59" s="59">
        <f t="shared" si="8"/>
        <v>279527</v>
      </c>
      <c r="H59" s="60">
        <f t="shared" si="8"/>
        <v>467379</v>
      </c>
      <c r="I59" s="59">
        <f t="shared" si="8"/>
        <v>778669</v>
      </c>
      <c r="J59" s="61">
        <f t="shared" si="8"/>
        <v>701932</v>
      </c>
      <c r="K59" s="59">
        <f t="shared" si="8"/>
        <v>815811</v>
      </c>
      <c r="L59" s="59">
        <f t="shared" si="8"/>
        <v>905765</v>
      </c>
      <c r="M59" s="59">
        <f t="shared" si="8"/>
        <v>937109.60999999987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408399</v>
      </c>
      <c r="F61" s="51">
        <v>460295</v>
      </c>
      <c r="G61" s="51">
        <v>279527</v>
      </c>
      <c r="H61" s="52">
        <v>467379</v>
      </c>
      <c r="I61" s="51">
        <v>778669</v>
      </c>
      <c r="J61" s="53">
        <v>701932</v>
      </c>
      <c r="K61" s="51">
        <v>815811</v>
      </c>
      <c r="L61" s="51">
        <v>905765</v>
      </c>
      <c r="M61" s="51">
        <v>937109.60999999987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1695</v>
      </c>
      <c r="H62" s="45">
        <v>1964</v>
      </c>
      <c r="I62" s="44">
        <v>11064</v>
      </c>
      <c r="J62" s="46">
        <v>9964</v>
      </c>
      <c r="K62" s="44">
        <v>10315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9000</v>
      </c>
      <c r="G64" s="51">
        <f t="shared" si="9"/>
        <v>33459</v>
      </c>
      <c r="H64" s="52">
        <f t="shared" si="9"/>
        <v>36541</v>
      </c>
      <c r="I64" s="51">
        <f t="shared" si="9"/>
        <v>38341</v>
      </c>
      <c r="J64" s="53">
        <f t="shared" si="9"/>
        <v>115999</v>
      </c>
      <c r="K64" s="51">
        <f t="shared" si="9"/>
        <v>37590</v>
      </c>
      <c r="L64" s="51">
        <f t="shared" si="9"/>
        <v>40627</v>
      </c>
      <c r="M64" s="51">
        <f t="shared" si="9"/>
        <v>42617.231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1801</v>
      </c>
      <c r="H65" s="60">
        <f t="shared" si="10"/>
        <v>0</v>
      </c>
      <c r="I65" s="59">
        <f t="shared" si="10"/>
        <v>0</v>
      </c>
      <c r="J65" s="61">
        <f t="shared" si="10"/>
        <v>73792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1801</v>
      </c>
      <c r="H67" s="52">
        <v>0</v>
      </c>
      <c r="I67" s="51">
        <v>0</v>
      </c>
      <c r="J67" s="53">
        <v>73792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9000</v>
      </c>
      <c r="G68" s="44">
        <f t="shared" si="11"/>
        <v>31658</v>
      </c>
      <c r="H68" s="45">
        <f t="shared" si="11"/>
        <v>36541</v>
      </c>
      <c r="I68" s="44">
        <f t="shared" si="11"/>
        <v>38341</v>
      </c>
      <c r="J68" s="46">
        <f t="shared" si="11"/>
        <v>42207</v>
      </c>
      <c r="K68" s="44">
        <f t="shared" si="11"/>
        <v>37590</v>
      </c>
      <c r="L68" s="44">
        <f t="shared" si="11"/>
        <v>40627</v>
      </c>
      <c r="M68" s="44">
        <f t="shared" si="11"/>
        <v>42617.231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9000</v>
      </c>
      <c r="G70" s="51">
        <v>31658</v>
      </c>
      <c r="H70" s="52">
        <v>36541</v>
      </c>
      <c r="I70" s="51">
        <v>38341</v>
      </c>
      <c r="J70" s="53">
        <v>42207</v>
      </c>
      <c r="K70" s="51">
        <v>37590</v>
      </c>
      <c r="L70" s="51">
        <v>40627</v>
      </c>
      <c r="M70" s="53">
        <v>42617.231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281</v>
      </c>
      <c r="G73" s="44">
        <f t="shared" si="12"/>
        <v>161</v>
      </c>
      <c r="H73" s="45">
        <f t="shared" si="12"/>
        <v>196</v>
      </c>
      <c r="I73" s="44">
        <f t="shared" si="12"/>
        <v>196</v>
      </c>
      <c r="J73" s="46">
        <f t="shared" si="12"/>
        <v>171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281</v>
      </c>
      <c r="G75" s="51">
        <v>161</v>
      </c>
      <c r="H75" s="52">
        <v>196</v>
      </c>
      <c r="I75" s="51">
        <v>196</v>
      </c>
      <c r="J75" s="53">
        <v>171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0</v>
      </c>
      <c r="F77" s="27">
        <f t="shared" ref="F77:M77" si="13">F78+F81+F84+F85+F86+F87+F88</f>
        <v>0</v>
      </c>
      <c r="G77" s="27">
        <f t="shared" si="13"/>
        <v>0</v>
      </c>
      <c r="H77" s="28">
        <f t="shared" si="13"/>
        <v>0</v>
      </c>
      <c r="I77" s="27">
        <f t="shared" si="13"/>
        <v>10</v>
      </c>
      <c r="J77" s="29">
        <f t="shared" si="13"/>
        <v>10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0</v>
      </c>
      <c r="G81" s="44">
        <f t="shared" si="15"/>
        <v>0</v>
      </c>
      <c r="H81" s="45">
        <f t="shared" si="15"/>
        <v>0</v>
      </c>
      <c r="I81" s="44">
        <f t="shared" si="15"/>
        <v>10</v>
      </c>
      <c r="J81" s="46">
        <f t="shared" si="15"/>
        <v>10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0</v>
      </c>
      <c r="G83" s="51">
        <v>0</v>
      </c>
      <c r="H83" s="52">
        <v>0</v>
      </c>
      <c r="I83" s="51">
        <v>10</v>
      </c>
      <c r="J83" s="53">
        <v>10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72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465710</v>
      </c>
      <c r="F92" s="103">
        <f t="shared" ref="F92:M92" si="16">F4+F51+F77+F90</f>
        <v>513028</v>
      </c>
      <c r="G92" s="103">
        <f t="shared" si="16"/>
        <v>370086</v>
      </c>
      <c r="H92" s="104">
        <f t="shared" si="16"/>
        <v>574297</v>
      </c>
      <c r="I92" s="103">
        <f t="shared" si="16"/>
        <v>887622</v>
      </c>
      <c r="J92" s="105">
        <f t="shared" si="16"/>
        <v>887621.75</v>
      </c>
      <c r="K92" s="103">
        <f t="shared" si="16"/>
        <v>936035</v>
      </c>
      <c r="L92" s="103">
        <f t="shared" si="16"/>
        <v>1023691.61</v>
      </c>
      <c r="M92" s="103">
        <f t="shared" si="16"/>
        <v>1066959.3303299998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171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64962</v>
      </c>
      <c r="F4" s="27">
        <f t="shared" ref="F4:M4" si="0">F5+F8+F47</f>
        <v>70325</v>
      </c>
      <c r="G4" s="27">
        <f t="shared" si="0"/>
        <v>70686</v>
      </c>
      <c r="H4" s="28">
        <f t="shared" si="0"/>
        <v>90653</v>
      </c>
      <c r="I4" s="27">
        <f t="shared" si="0"/>
        <v>85003</v>
      </c>
      <c r="J4" s="29">
        <f t="shared" si="0"/>
        <v>86281</v>
      </c>
      <c r="K4" s="27">
        <f t="shared" si="0"/>
        <v>82412</v>
      </c>
      <c r="L4" s="27">
        <f t="shared" si="0"/>
        <v>88893.438000000024</v>
      </c>
      <c r="M4" s="27">
        <f t="shared" si="0"/>
        <v>92623.790213999993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49844</v>
      </c>
      <c r="F5" s="59">
        <f t="shared" ref="F5:M5" si="1">SUM(F6:F7)</f>
        <v>55148</v>
      </c>
      <c r="G5" s="59">
        <f t="shared" si="1"/>
        <v>59525</v>
      </c>
      <c r="H5" s="60">
        <f t="shared" si="1"/>
        <v>67588</v>
      </c>
      <c r="I5" s="59">
        <f t="shared" si="1"/>
        <v>65588</v>
      </c>
      <c r="J5" s="61">
        <f t="shared" si="1"/>
        <v>67842</v>
      </c>
      <c r="K5" s="59">
        <f t="shared" si="1"/>
        <v>67412</v>
      </c>
      <c r="L5" s="59">
        <f t="shared" si="1"/>
        <v>74722.558000000019</v>
      </c>
      <c r="M5" s="59">
        <f t="shared" si="1"/>
        <v>77701.853573999993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42971</v>
      </c>
      <c r="F6" s="36">
        <v>55148</v>
      </c>
      <c r="G6" s="36">
        <v>59525</v>
      </c>
      <c r="H6" s="37">
        <v>67588</v>
      </c>
      <c r="I6" s="36">
        <v>65588</v>
      </c>
      <c r="J6" s="38">
        <v>67842</v>
      </c>
      <c r="K6" s="36">
        <v>67412</v>
      </c>
      <c r="L6" s="36">
        <v>74722.558000000019</v>
      </c>
      <c r="M6" s="36">
        <v>77701.853573999993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6873</v>
      </c>
      <c r="F7" s="51">
        <v>0</v>
      </c>
      <c r="G7" s="51">
        <v>0</v>
      </c>
      <c r="H7" s="52">
        <v>0</v>
      </c>
      <c r="I7" s="51">
        <v>0</v>
      </c>
      <c r="J7" s="53">
        <v>0</v>
      </c>
      <c r="K7" s="51">
        <v>0</v>
      </c>
      <c r="L7" s="51">
        <v>0</v>
      </c>
      <c r="M7" s="51">
        <v>0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15118</v>
      </c>
      <c r="F8" s="59">
        <f t="shared" ref="F8:M8" si="2">SUM(F9:F46)</f>
        <v>15177</v>
      </c>
      <c r="G8" s="59">
        <f t="shared" si="2"/>
        <v>11161</v>
      </c>
      <c r="H8" s="60">
        <f t="shared" si="2"/>
        <v>23065</v>
      </c>
      <c r="I8" s="59">
        <f t="shared" si="2"/>
        <v>19415</v>
      </c>
      <c r="J8" s="61">
        <f t="shared" si="2"/>
        <v>18439</v>
      </c>
      <c r="K8" s="59">
        <f t="shared" si="2"/>
        <v>15000</v>
      </c>
      <c r="L8" s="59">
        <f t="shared" si="2"/>
        <v>14170.88</v>
      </c>
      <c r="M8" s="59">
        <f t="shared" si="2"/>
        <v>14921.93664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4</v>
      </c>
      <c r="G9" s="36">
        <v>0</v>
      </c>
      <c r="H9" s="37">
        <v>0</v>
      </c>
      <c r="I9" s="36">
        <v>0</v>
      </c>
      <c r="J9" s="38">
        <v>0</v>
      </c>
      <c r="K9" s="36">
        <v>83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20</v>
      </c>
      <c r="F10" s="44">
        <v>2</v>
      </c>
      <c r="G10" s="44">
        <v>0</v>
      </c>
      <c r="H10" s="45">
        <v>0</v>
      </c>
      <c r="I10" s="44">
        <v>0</v>
      </c>
      <c r="J10" s="46">
        <v>171</v>
      </c>
      <c r="K10" s="44">
        <v>383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139</v>
      </c>
      <c r="F11" s="44">
        <v>49</v>
      </c>
      <c r="G11" s="44">
        <v>33</v>
      </c>
      <c r="H11" s="45">
        <v>519</v>
      </c>
      <c r="I11" s="44">
        <v>519</v>
      </c>
      <c r="J11" s="46">
        <v>366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433</v>
      </c>
      <c r="F14" s="44">
        <v>221</v>
      </c>
      <c r="G14" s="44">
        <v>130</v>
      </c>
      <c r="H14" s="45">
        <v>140</v>
      </c>
      <c r="I14" s="44">
        <v>140</v>
      </c>
      <c r="J14" s="46">
        <v>121</v>
      </c>
      <c r="K14" s="44">
        <v>740</v>
      </c>
      <c r="L14" s="44">
        <v>161.084</v>
      </c>
      <c r="M14" s="44">
        <v>169.62145200000001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539</v>
      </c>
      <c r="F15" s="44">
        <v>704</v>
      </c>
      <c r="G15" s="44">
        <v>941</v>
      </c>
      <c r="H15" s="45">
        <v>1265</v>
      </c>
      <c r="I15" s="44">
        <v>1265</v>
      </c>
      <c r="J15" s="46">
        <v>895</v>
      </c>
      <c r="K15" s="44">
        <v>698</v>
      </c>
      <c r="L15" s="44">
        <v>715.46400000000006</v>
      </c>
      <c r="M15" s="44">
        <v>753.38359199999991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6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1339</v>
      </c>
      <c r="F17" s="44">
        <v>3864</v>
      </c>
      <c r="G17" s="44">
        <v>1372</v>
      </c>
      <c r="H17" s="45">
        <v>2758</v>
      </c>
      <c r="I17" s="44">
        <v>257</v>
      </c>
      <c r="J17" s="46">
        <v>832</v>
      </c>
      <c r="K17" s="44">
        <v>1331</v>
      </c>
      <c r="L17" s="44">
        <v>1401.8720000000003</v>
      </c>
      <c r="M17" s="44">
        <v>1476.1712160000002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3261</v>
      </c>
      <c r="F21" s="44">
        <v>5864</v>
      </c>
      <c r="G21" s="44">
        <v>0</v>
      </c>
      <c r="H21" s="45">
        <v>5547</v>
      </c>
      <c r="I21" s="44">
        <v>4398</v>
      </c>
      <c r="J21" s="46">
        <v>3136</v>
      </c>
      <c r="K21" s="44">
        <v>1843</v>
      </c>
      <c r="L21" s="44">
        <v>106</v>
      </c>
      <c r="M21" s="44">
        <v>111.61799999999999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16</v>
      </c>
      <c r="F22" s="44">
        <v>0</v>
      </c>
      <c r="G22" s="44">
        <v>8</v>
      </c>
      <c r="H22" s="45">
        <v>0</v>
      </c>
      <c r="I22" s="44">
        <v>0</v>
      </c>
      <c r="J22" s="46">
        <v>21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685</v>
      </c>
      <c r="H23" s="45">
        <v>501</v>
      </c>
      <c r="I23" s="44">
        <v>501</v>
      </c>
      <c r="J23" s="46">
        <v>564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10</v>
      </c>
      <c r="F29" s="44">
        <v>0</v>
      </c>
      <c r="G29" s="44">
        <v>0</v>
      </c>
      <c r="H29" s="45">
        <v>3</v>
      </c>
      <c r="I29" s="44">
        <v>3</v>
      </c>
      <c r="J29" s="46">
        <v>1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10</v>
      </c>
      <c r="I30" s="44">
        <v>10</v>
      </c>
      <c r="J30" s="46">
        <v>10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6</v>
      </c>
      <c r="F32" s="44">
        <v>2</v>
      </c>
      <c r="G32" s="44">
        <v>0</v>
      </c>
      <c r="H32" s="45">
        <v>122</v>
      </c>
      <c r="I32" s="44">
        <v>122</v>
      </c>
      <c r="J32" s="46">
        <v>63</v>
      </c>
      <c r="K32" s="44">
        <v>50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14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2</v>
      </c>
      <c r="I34" s="44">
        <v>2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54</v>
      </c>
      <c r="G36" s="44">
        <v>0</v>
      </c>
      <c r="H36" s="45">
        <v>26</v>
      </c>
      <c r="I36" s="44">
        <v>26</v>
      </c>
      <c r="J36" s="46">
        <v>196</v>
      </c>
      <c r="K36" s="44">
        <v>100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262</v>
      </c>
      <c r="F37" s="44">
        <v>230</v>
      </c>
      <c r="G37" s="44">
        <v>90</v>
      </c>
      <c r="H37" s="45">
        <v>381</v>
      </c>
      <c r="I37" s="44">
        <v>381</v>
      </c>
      <c r="J37" s="46">
        <v>178</v>
      </c>
      <c r="K37" s="44">
        <v>410</v>
      </c>
      <c r="L37" s="44">
        <v>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37</v>
      </c>
      <c r="F38" s="44">
        <v>90</v>
      </c>
      <c r="G38" s="44">
        <v>4</v>
      </c>
      <c r="H38" s="45">
        <v>260</v>
      </c>
      <c r="I38" s="44">
        <v>260</v>
      </c>
      <c r="J38" s="46">
        <v>284</v>
      </c>
      <c r="K38" s="44">
        <v>0</v>
      </c>
      <c r="L38" s="44">
        <v>0</v>
      </c>
      <c r="M38" s="44">
        <v>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1482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49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3222</v>
      </c>
      <c r="F42" s="44">
        <v>117</v>
      </c>
      <c r="G42" s="44">
        <v>5667</v>
      </c>
      <c r="H42" s="45">
        <v>5424</v>
      </c>
      <c r="I42" s="44">
        <v>5424</v>
      </c>
      <c r="J42" s="46">
        <v>7428</v>
      </c>
      <c r="K42" s="44">
        <v>7409</v>
      </c>
      <c r="L42" s="44">
        <v>9711.16</v>
      </c>
      <c r="M42" s="44">
        <v>10225.851479999999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2981</v>
      </c>
      <c r="F43" s="44">
        <v>2781</v>
      </c>
      <c r="G43" s="44">
        <v>1058</v>
      </c>
      <c r="H43" s="45">
        <v>3966</v>
      </c>
      <c r="I43" s="44">
        <v>3966</v>
      </c>
      <c r="J43" s="46">
        <v>2034</v>
      </c>
      <c r="K43" s="44">
        <v>100</v>
      </c>
      <c r="L43" s="44">
        <v>1185.1420000000001</v>
      </c>
      <c r="M43" s="44">
        <v>1247.954526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265</v>
      </c>
      <c r="F44" s="44">
        <v>3</v>
      </c>
      <c r="G44" s="44">
        <v>67</v>
      </c>
      <c r="H44" s="45">
        <v>3</v>
      </c>
      <c r="I44" s="44">
        <v>3</v>
      </c>
      <c r="J44" s="46">
        <v>48</v>
      </c>
      <c r="K44" s="44">
        <v>0</v>
      </c>
      <c r="L44" s="44">
        <v>5.23</v>
      </c>
      <c r="M44" s="44">
        <v>5.5071900000000005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1037</v>
      </c>
      <c r="F45" s="44">
        <v>284</v>
      </c>
      <c r="G45" s="44">
        <v>1046</v>
      </c>
      <c r="H45" s="45">
        <v>2138</v>
      </c>
      <c r="I45" s="44">
        <v>2138</v>
      </c>
      <c r="J45" s="46">
        <v>2074</v>
      </c>
      <c r="K45" s="44">
        <v>1757</v>
      </c>
      <c r="L45" s="44">
        <v>884.928</v>
      </c>
      <c r="M45" s="44">
        <v>931.82918399999994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908</v>
      </c>
      <c r="G46" s="51">
        <v>60</v>
      </c>
      <c r="H46" s="52">
        <v>0</v>
      </c>
      <c r="I46" s="51">
        <v>0</v>
      </c>
      <c r="J46" s="53">
        <v>17</v>
      </c>
      <c r="K46" s="51">
        <v>96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157634</v>
      </c>
      <c r="F51" s="27">
        <f t="shared" ref="F51:M51" si="4">F52+F59+F62+F63+F64+F72+F73</f>
        <v>148130</v>
      </c>
      <c r="G51" s="27">
        <f t="shared" si="4"/>
        <v>195946</v>
      </c>
      <c r="H51" s="28">
        <f t="shared" si="4"/>
        <v>200616</v>
      </c>
      <c r="I51" s="27">
        <f t="shared" si="4"/>
        <v>208110</v>
      </c>
      <c r="J51" s="29">
        <f t="shared" si="4"/>
        <v>205815</v>
      </c>
      <c r="K51" s="27">
        <f t="shared" si="4"/>
        <v>222487</v>
      </c>
      <c r="L51" s="27">
        <f t="shared" si="4"/>
        <v>213781.18400000001</v>
      </c>
      <c r="M51" s="27">
        <f t="shared" si="4"/>
        <v>223655.586752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9164</v>
      </c>
      <c r="F52" s="36">
        <f t="shared" ref="F52:M52" si="5">F53+F56</f>
        <v>3952</v>
      </c>
      <c r="G52" s="36">
        <f t="shared" si="5"/>
        <v>1998</v>
      </c>
      <c r="H52" s="37">
        <f t="shared" si="5"/>
        <v>8073</v>
      </c>
      <c r="I52" s="36">
        <f t="shared" si="5"/>
        <v>9573</v>
      </c>
      <c r="J52" s="38">
        <f t="shared" si="5"/>
        <v>8073</v>
      </c>
      <c r="K52" s="36">
        <f t="shared" si="5"/>
        <v>13385</v>
      </c>
      <c r="L52" s="36">
        <f t="shared" si="5"/>
        <v>23358.986000000001</v>
      </c>
      <c r="M52" s="36">
        <f t="shared" si="5"/>
        <v>24350.012257999999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9164</v>
      </c>
      <c r="F56" s="51">
        <f t="shared" ref="F56:M56" si="7">SUM(F57:F58)</f>
        <v>3952</v>
      </c>
      <c r="G56" s="51">
        <f t="shared" si="7"/>
        <v>1998</v>
      </c>
      <c r="H56" s="52">
        <f t="shared" si="7"/>
        <v>8073</v>
      </c>
      <c r="I56" s="51">
        <f t="shared" si="7"/>
        <v>9573</v>
      </c>
      <c r="J56" s="53">
        <f t="shared" si="7"/>
        <v>8073</v>
      </c>
      <c r="K56" s="51">
        <f t="shared" si="7"/>
        <v>13385</v>
      </c>
      <c r="L56" s="51">
        <f t="shared" si="7"/>
        <v>23358.986000000001</v>
      </c>
      <c r="M56" s="51">
        <f t="shared" si="7"/>
        <v>24350.012257999999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9164</v>
      </c>
      <c r="F57" s="36">
        <v>3952</v>
      </c>
      <c r="G57" s="36">
        <v>1998</v>
      </c>
      <c r="H57" s="37">
        <v>8073</v>
      </c>
      <c r="I57" s="36">
        <v>9573</v>
      </c>
      <c r="J57" s="38">
        <v>8073</v>
      </c>
      <c r="K57" s="36">
        <v>13385</v>
      </c>
      <c r="L57" s="36">
        <v>23358.986000000001</v>
      </c>
      <c r="M57" s="36">
        <v>24350.012257999999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148470</v>
      </c>
      <c r="F59" s="59">
        <f t="shared" ref="F59:M59" si="8">SUM(F60:F61)</f>
        <v>143857</v>
      </c>
      <c r="G59" s="59">
        <f t="shared" si="8"/>
        <v>190426</v>
      </c>
      <c r="H59" s="60">
        <f t="shared" si="8"/>
        <v>191543</v>
      </c>
      <c r="I59" s="59">
        <f t="shared" si="8"/>
        <v>197022</v>
      </c>
      <c r="J59" s="61">
        <f t="shared" si="8"/>
        <v>197537</v>
      </c>
      <c r="K59" s="59">
        <f t="shared" si="8"/>
        <v>207282</v>
      </c>
      <c r="L59" s="59">
        <f t="shared" si="8"/>
        <v>189422.198</v>
      </c>
      <c r="M59" s="59">
        <f t="shared" si="8"/>
        <v>198005.574494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148470</v>
      </c>
      <c r="F61" s="51">
        <v>143857</v>
      </c>
      <c r="G61" s="51">
        <v>190426</v>
      </c>
      <c r="H61" s="52">
        <v>191543</v>
      </c>
      <c r="I61" s="51">
        <v>197022</v>
      </c>
      <c r="J61" s="53">
        <v>197537</v>
      </c>
      <c r="K61" s="51">
        <v>207282</v>
      </c>
      <c r="L61" s="51">
        <v>189422.198</v>
      </c>
      <c r="M61" s="51">
        <v>198005.574494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2235</v>
      </c>
      <c r="H64" s="52">
        <f t="shared" si="9"/>
        <v>0</v>
      </c>
      <c r="I64" s="51">
        <f t="shared" si="9"/>
        <v>515</v>
      </c>
      <c r="J64" s="53">
        <f t="shared" si="9"/>
        <v>0</v>
      </c>
      <c r="K64" s="51">
        <f t="shared" si="9"/>
        <v>520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2235</v>
      </c>
      <c r="H68" s="45">
        <f t="shared" si="11"/>
        <v>0</v>
      </c>
      <c r="I68" s="44">
        <f t="shared" si="11"/>
        <v>515</v>
      </c>
      <c r="J68" s="46">
        <f t="shared" si="11"/>
        <v>0</v>
      </c>
      <c r="K68" s="44">
        <f t="shared" si="11"/>
        <v>520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2235</v>
      </c>
      <c r="H70" s="52">
        <v>0</v>
      </c>
      <c r="I70" s="51">
        <v>515</v>
      </c>
      <c r="J70" s="53">
        <v>0</v>
      </c>
      <c r="K70" s="51">
        <v>520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1144</v>
      </c>
      <c r="H72" s="45">
        <v>1000</v>
      </c>
      <c r="I72" s="44">
        <v>1000</v>
      </c>
      <c r="J72" s="46">
        <v>205</v>
      </c>
      <c r="K72" s="44">
        <v>1300</v>
      </c>
      <c r="L72" s="44">
        <v>1000</v>
      </c>
      <c r="M72" s="44">
        <v>1300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321</v>
      </c>
      <c r="G73" s="44">
        <f t="shared" si="12"/>
        <v>143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65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256</v>
      </c>
      <c r="G75" s="51">
        <v>143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1050</v>
      </c>
      <c r="F77" s="27">
        <f t="shared" ref="F77:M77" si="13">F78+F81+F84+F85+F86+F87+F88</f>
        <v>0</v>
      </c>
      <c r="G77" s="27">
        <f t="shared" si="13"/>
        <v>0</v>
      </c>
      <c r="H77" s="28">
        <f t="shared" si="13"/>
        <v>0</v>
      </c>
      <c r="I77" s="27">
        <f t="shared" si="13"/>
        <v>0</v>
      </c>
      <c r="J77" s="29">
        <f t="shared" si="13"/>
        <v>0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1040</v>
      </c>
      <c r="F81" s="44">
        <f t="shared" ref="F81:M81" si="15">SUM(F82:F83)</f>
        <v>0</v>
      </c>
      <c r="G81" s="44">
        <f t="shared" si="15"/>
        <v>0</v>
      </c>
      <c r="H81" s="45">
        <f t="shared" si="15"/>
        <v>0</v>
      </c>
      <c r="I81" s="44">
        <f t="shared" si="15"/>
        <v>0</v>
      </c>
      <c r="J81" s="46">
        <f t="shared" si="15"/>
        <v>0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1040</v>
      </c>
      <c r="F83" s="51">
        <v>0</v>
      </c>
      <c r="G83" s="51">
        <v>0</v>
      </c>
      <c r="H83" s="52">
        <v>0</v>
      </c>
      <c r="I83" s="51">
        <v>0</v>
      </c>
      <c r="J83" s="53">
        <v>0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10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223646</v>
      </c>
      <c r="F92" s="103">
        <f t="shared" ref="F92:M92" si="16">F4+F51+F77+F90</f>
        <v>218455</v>
      </c>
      <c r="G92" s="103">
        <f t="shared" si="16"/>
        <v>266632</v>
      </c>
      <c r="H92" s="104">
        <f t="shared" si="16"/>
        <v>291269</v>
      </c>
      <c r="I92" s="103">
        <f t="shared" si="16"/>
        <v>293113</v>
      </c>
      <c r="J92" s="105">
        <f t="shared" si="16"/>
        <v>292096</v>
      </c>
      <c r="K92" s="103">
        <f t="shared" si="16"/>
        <v>304899</v>
      </c>
      <c r="L92" s="103">
        <f t="shared" si="16"/>
        <v>302674.62200000003</v>
      </c>
      <c r="M92" s="103">
        <f t="shared" si="16"/>
        <v>316279.37696600001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B.1</vt:lpstr>
      <vt:lpstr>B.2</vt:lpstr>
      <vt:lpstr>B.2.1</vt:lpstr>
      <vt:lpstr>B.2.2</vt:lpstr>
      <vt:lpstr>B.2.3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2014-05-28T14:34:07Z</dcterms:created>
  <dcterms:modified xsi:type="dcterms:W3CDTF">2014-05-30T07:20:32Z</dcterms:modified>
</cp:coreProperties>
</file>